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5480" windowHeight="7890"/>
  </bookViews>
  <sheets>
    <sheet name="Lot 1" sheetId="2" r:id="rId1"/>
    <sheet name="Récap 1" sheetId="4" r:id="rId2"/>
  </sheets>
  <definedNames>
    <definedName name="_tp09" localSheetId="0">'Lot 1'!#REF!</definedName>
    <definedName name="_tp09">#REF!</definedName>
    <definedName name="_tp12" localSheetId="0">'Lot 1'!#REF!</definedName>
    <definedName name="_tp12">#REF!</definedName>
    <definedName name="_xlnm.Print_Titles" localSheetId="0">'Lot 1'!$1:$4</definedName>
    <definedName name="_xlnm.Print_Area" localSheetId="0">'Lot 1'!$A$1:$H$215</definedName>
    <definedName name="_xlnm.Print_Area" localSheetId="1">'Récap 1'!$A$2:$D$39</definedName>
  </definedNames>
  <calcPr calcId="145621"/>
</workbook>
</file>

<file path=xl/calcChain.xml><?xml version="1.0" encoding="utf-8"?>
<calcChain xmlns="http://schemas.openxmlformats.org/spreadsheetml/2006/main">
  <c r="H145" i="2" l="1"/>
  <c r="H97" i="2"/>
  <c r="H161" i="2"/>
  <c r="H118" i="2"/>
  <c r="F21" i="2" l="1"/>
  <c r="H21" i="2" s="1"/>
  <c r="F200" i="2"/>
  <c r="H200" i="2" s="1"/>
  <c r="F144" i="2"/>
  <c r="H144" i="2" s="1"/>
  <c r="F117" i="2" l="1"/>
  <c r="H117" i="2" s="1"/>
  <c r="F87" i="2"/>
  <c r="H87" i="2" s="1"/>
  <c r="F86" i="2"/>
  <c r="H86" i="2" s="1"/>
  <c r="F49" i="2"/>
  <c r="H49" i="2" s="1"/>
  <c r="F171" i="2" l="1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0" i="2"/>
  <c r="H160" i="2" s="1"/>
  <c r="H172" i="2" l="1"/>
  <c r="F153" i="2"/>
  <c r="H153" i="2" s="1"/>
  <c r="F136" i="2"/>
  <c r="H136" i="2" s="1"/>
  <c r="F22" i="2"/>
  <c r="H22" i="2" s="1"/>
  <c r="F13" i="2"/>
  <c r="H13" i="2" s="1"/>
  <c r="F63" i="2" l="1"/>
  <c r="H63" i="2" s="1"/>
  <c r="F7" i="2"/>
  <c r="H7" i="2" s="1"/>
  <c r="F179" i="2" l="1"/>
  <c r="H179" i="2" s="1"/>
  <c r="F103" i="2" l="1"/>
  <c r="H103" i="2" s="1"/>
  <c r="F76" i="2"/>
  <c r="H76" i="2" s="1"/>
  <c r="F46" i="2" l="1"/>
  <c r="H46" i="2" s="1"/>
  <c r="F101" i="2"/>
  <c r="H101" i="2" s="1"/>
  <c r="F100" i="2"/>
  <c r="H100" i="2" s="1"/>
  <c r="F99" i="2"/>
  <c r="H99" i="2" s="1"/>
  <c r="F96" i="2"/>
  <c r="H96" i="2" s="1"/>
  <c r="F95" i="2"/>
  <c r="H95" i="2" s="1"/>
  <c r="F94" i="2"/>
  <c r="H94" i="2" s="1"/>
  <c r="F47" i="2"/>
  <c r="H47" i="2" s="1"/>
  <c r="F72" i="2" l="1"/>
  <c r="H72" i="2" s="1"/>
  <c r="F67" i="2" l="1"/>
  <c r="H67" i="2" s="1"/>
  <c r="F61" i="2" l="1"/>
  <c r="H61" i="2" s="1"/>
  <c r="F59" i="2"/>
  <c r="H59" i="2" s="1"/>
  <c r="F58" i="2"/>
  <c r="H58" i="2" s="1"/>
  <c r="F45" i="2"/>
  <c r="H45" i="2" s="1"/>
  <c r="F178" i="2" l="1"/>
  <c r="H178" i="2" s="1"/>
  <c r="F177" i="2"/>
  <c r="H177" i="2" s="1"/>
  <c r="F121" i="2" l="1"/>
  <c r="H121" i="2" s="1"/>
  <c r="F54" i="2"/>
  <c r="H54" i="2" s="1"/>
  <c r="F11" i="2" l="1"/>
  <c r="H11" i="2" s="1"/>
  <c r="F149" i="2" l="1"/>
  <c r="H149" i="2" s="1"/>
  <c r="F148" i="2"/>
  <c r="H148" i="2" s="1"/>
  <c r="F124" i="2"/>
  <c r="H124" i="2" s="1"/>
  <c r="F125" i="2"/>
  <c r="H125" i="2" s="1"/>
  <c r="F123" i="2"/>
  <c r="H123" i="2" s="1"/>
  <c r="F122" i="2"/>
  <c r="H122" i="2" s="1"/>
  <c r="F93" i="2"/>
  <c r="H93" i="2" s="1"/>
  <c r="F28" i="2" l="1"/>
  <c r="H28" i="2" s="1"/>
  <c r="F85" i="2" l="1"/>
  <c r="H85" i="2" s="1"/>
  <c r="F78" i="2"/>
  <c r="H78" i="2" s="1"/>
  <c r="F75" i="2" l="1"/>
  <c r="H75" i="2" s="1"/>
  <c r="F71" i="2"/>
  <c r="H71" i="2" s="1"/>
  <c r="F68" i="2"/>
  <c r="H68" i="2" s="1"/>
  <c r="F62" i="2"/>
  <c r="H62" i="2" s="1"/>
  <c r="F116" i="2" l="1"/>
  <c r="H116" i="2" s="1"/>
  <c r="F8" i="2" l="1"/>
  <c r="H8" i="2" s="1"/>
  <c r="F9" i="2"/>
  <c r="H9" i="2" s="1"/>
  <c r="F10" i="2"/>
  <c r="H10" i="2" s="1"/>
  <c r="F12" i="2"/>
  <c r="H12" i="2" s="1"/>
  <c r="F14" i="2"/>
  <c r="H14" i="2" s="1"/>
  <c r="F19" i="2"/>
  <c r="H19" i="2" s="1"/>
  <c r="F20" i="2"/>
  <c r="H20" i="2" s="1"/>
  <c r="F27" i="2"/>
  <c r="H27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9" i="2"/>
  <c r="H39" i="2" s="1"/>
  <c r="F40" i="2"/>
  <c r="H40" i="2" s="1"/>
  <c r="F48" i="2"/>
  <c r="H48" i="2" s="1"/>
  <c r="F50" i="2"/>
  <c r="H50" i="2" s="1"/>
  <c r="F51" i="2"/>
  <c r="H51" i="2" s="1"/>
  <c r="F52" i="2"/>
  <c r="H52" i="2" s="1"/>
  <c r="F53" i="2"/>
  <c r="H53" i="2" s="1"/>
  <c r="F55" i="2"/>
  <c r="H55" i="2" s="1"/>
  <c r="F56" i="2"/>
  <c r="H56" i="2" s="1"/>
  <c r="F57" i="2"/>
  <c r="H57" i="2" s="1"/>
  <c r="F60" i="2"/>
  <c r="H60" i="2" s="1"/>
  <c r="F64" i="2"/>
  <c r="H64" i="2" s="1"/>
  <c r="F65" i="2"/>
  <c r="H65" i="2" s="1"/>
  <c r="F66" i="2"/>
  <c r="H66" i="2" s="1"/>
  <c r="F69" i="2"/>
  <c r="H69" i="2" s="1"/>
  <c r="F70" i="2"/>
  <c r="H70" i="2" s="1"/>
  <c r="F73" i="2"/>
  <c r="H73" i="2" s="1"/>
  <c r="F74" i="2"/>
  <c r="H74" i="2" s="1"/>
  <c r="F77" i="2"/>
  <c r="H77" i="2" s="1"/>
  <c r="F79" i="2"/>
  <c r="H79" i="2" s="1"/>
  <c r="F80" i="2"/>
  <c r="H80" i="2" s="1"/>
  <c r="F88" i="2"/>
  <c r="H88" i="2" s="1"/>
  <c r="F89" i="2"/>
  <c r="H89" i="2" s="1"/>
  <c r="F90" i="2"/>
  <c r="H90" i="2" s="1"/>
  <c r="F91" i="2"/>
  <c r="H91" i="2" s="1"/>
  <c r="F92" i="2"/>
  <c r="H92" i="2" s="1"/>
  <c r="F98" i="2"/>
  <c r="H98" i="2" s="1"/>
  <c r="F102" i="2"/>
  <c r="H102" i="2" s="1"/>
  <c r="F104" i="2"/>
  <c r="H104" i="2" s="1"/>
  <c r="F105" i="2"/>
  <c r="H105" i="2" s="1"/>
  <c r="F106" i="2"/>
  <c r="H106" i="2" s="1"/>
  <c r="F107" i="2"/>
  <c r="H107" i="2" s="1"/>
  <c r="F108" i="2"/>
  <c r="H108" i="2" s="1"/>
  <c r="F109" i="2"/>
  <c r="H109" i="2" s="1"/>
  <c r="F110" i="2"/>
  <c r="H110" i="2" s="1"/>
  <c r="F111" i="2"/>
  <c r="H111" i="2" s="1"/>
  <c r="F119" i="2"/>
  <c r="H119" i="2" s="1"/>
  <c r="F120" i="2"/>
  <c r="H120" i="2" s="1"/>
  <c r="F126" i="2"/>
  <c r="H126" i="2" s="1"/>
  <c r="F127" i="2"/>
  <c r="H127" i="2" s="1"/>
  <c r="F128" i="2"/>
  <c r="H128" i="2" s="1"/>
  <c r="F129" i="2"/>
  <c r="H129" i="2" s="1"/>
  <c r="F130" i="2"/>
  <c r="H130" i="2" s="1"/>
  <c r="F131" i="2"/>
  <c r="H131" i="2" s="1"/>
  <c r="F132" i="2"/>
  <c r="H132" i="2" s="1"/>
  <c r="F133" i="2"/>
  <c r="H133" i="2" s="1"/>
  <c r="F134" i="2"/>
  <c r="H134" i="2" s="1"/>
  <c r="F135" i="2"/>
  <c r="H135" i="2" s="1"/>
  <c r="F137" i="2"/>
  <c r="H137" i="2" s="1"/>
  <c r="F141" i="2"/>
  <c r="H141" i="2" s="1"/>
  <c r="F142" i="2"/>
  <c r="H142" i="2" s="1"/>
  <c r="F143" i="2"/>
  <c r="H143" i="2" s="1"/>
  <c r="F146" i="2"/>
  <c r="H146" i="2" s="1"/>
  <c r="F147" i="2"/>
  <c r="H147" i="2" s="1"/>
  <c r="F150" i="2"/>
  <c r="H150" i="2" s="1"/>
  <c r="F151" i="2"/>
  <c r="H151" i="2" s="1"/>
  <c r="F152" i="2"/>
  <c r="H152" i="2" s="1"/>
  <c r="F154" i="2"/>
  <c r="H154" i="2" s="1"/>
  <c r="F155" i="2"/>
  <c r="H155" i="2" s="1"/>
  <c r="F176" i="2"/>
  <c r="H176" i="2" s="1"/>
  <c r="F180" i="2"/>
  <c r="H180" i="2" s="1"/>
  <c r="F181" i="2"/>
  <c r="H181" i="2" s="1"/>
  <c r="F182" i="2"/>
  <c r="H182" i="2" s="1"/>
  <c r="F183" i="2"/>
  <c r="H183" i="2" s="1"/>
  <c r="F188" i="2"/>
  <c r="H188" i="2" s="1"/>
  <c r="F189" i="2"/>
  <c r="H189" i="2" s="1"/>
  <c r="F190" i="2"/>
  <c r="H190" i="2" s="1"/>
  <c r="F191" i="2"/>
  <c r="H191" i="2" s="1"/>
  <c r="F192" i="2"/>
  <c r="H192" i="2" s="1"/>
  <c r="F193" i="2"/>
  <c r="H193" i="2" s="1"/>
  <c r="F198" i="2"/>
  <c r="H198" i="2" s="1"/>
  <c r="F199" i="2"/>
  <c r="H199" i="2" s="1"/>
  <c r="F201" i="2"/>
  <c r="H201" i="2" s="1"/>
  <c r="F206" i="2"/>
  <c r="H206" i="2" s="1"/>
  <c r="H23" i="2" l="1"/>
  <c r="A31" i="4"/>
  <c r="A29" i="4"/>
  <c r="A27" i="4"/>
  <c r="A24" i="4"/>
  <c r="A22" i="4"/>
  <c r="A20" i="4"/>
  <c r="A17" i="4"/>
  <c r="H184" i="2" l="1"/>
  <c r="D27" i="4" s="1"/>
  <c r="H194" i="2"/>
  <c r="D29" i="4" s="1"/>
  <c r="H156" i="2" l="1"/>
  <c r="D24" i="4" l="1"/>
  <c r="H207" i="2"/>
  <c r="A33" i="4" l="1"/>
  <c r="A15" i="4"/>
  <c r="A13" i="4"/>
  <c r="A11" i="4"/>
  <c r="A9" i="4"/>
  <c r="H81" i="2" l="1"/>
  <c r="D17" i="4" s="1"/>
  <c r="H112" i="2"/>
  <c r="D20" i="4" s="1"/>
  <c r="H138" i="2"/>
  <c r="D22" i="4" s="1"/>
  <c r="D33" i="4"/>
  <c r="H35" i="2"/>
  <c r="H15" i="2"/>
  <c r="H41" i="2"/>
  <c r="D15" i="4" s="1"/>
  <c r="H202" i="2"/>
  <c r="H210" i="2" l="1"/>
  <c r="H212" i="2" s="1"/>
  <c r="H214" i="2" s="1"/>
  <c r="D11" i="4"/>
  <c r="D31" i="4"/>
  <c r="D13" i="4"/>
  <c r="D9" i="4"/>
  <c r="D35" i="4" l="1"/>
  <c r="D37" i="4" l="1"/>
  <c r="D39" i="4" s="1"/>
</calcChain>
</file>

<file path=xl/sharedStrings.xml><?xml version="1.0" encoding="utf-8"?>
<sst xmlns="http://schemas.openxmlformats.org/spreadsheetml/2006/main" count="602" uniqueCount="318">
  <si>
    <t>Article</t>
  </si>
  <si>
    <t>Désignation des ouvrages</t>
  </si>
  <si>
    <t>Unité</t>
  </si>
  <si>
    <t>Quantité</t>
  </si>
  <si>
    <t>F</t>
  </si>
  <si>
    <t>U</t>
  </si>
  <si>
    <t xml:space="preserve">Installation  de chantier </t>
  </si>
  <si>
    <t>Remblaiement de tranchée en GNT 0/63</t>
  </si>
  <si>
    <t>Fourniture et mise en œuvre de GNT 0/63</t>
  </si>
  <si>
    <t>Réglage de talus</t>
  </si>
  <si>
    <t>Majorat°</t>
  </si>
  <si>
    <t>Prix unitaire</t>
  </si>
  <si>
    <t>MONTANT TOTAL   TTC</t>
  </si>
  <si>
    <t>Sujetions de croisement de canalisation</t>
  </si>
  <si>
    <t>Sujetions de longement de canalisation</t>
  </si>
  <si>
    <t>Essai de compactage (pénétromètre)</t>
  </si>
  <si>
    <t>Sous-Total</t>
  </si>
  <si>
    <t>3.1</t>
  </si>
  <si>
    <t>4.1</t>
  </si>
  <si>
    <t>4.2</t>
  </si>
  <si>
    <t>6.1</t>
  </si>
  <si>
    <t>Fourniture et mise en œuvre de remblais</t>
  </si>
  <si>
    <t>1.1</t>
  </si>
  <si>
    <t>1.2</t>
  </si>
  <si>
    <t>1.4</t>
  </si>
  <si>
    <t>7.1</t>
  </si>
  <si>
    <t>7.2</t>
  </si>
  <si>
    <t>Forfait de signalisation et de mise en sécurité du chantier</t>
  </si>
  <si>
    <t>Etablissement du PAQ et d'un PPSPS</t>
  </si>
  <si>
    <t>Signalisation par alternat automatique ou manuel</t>
  </si>
  <si>
    <t>Essai de portance (à la plaque)</t>
  </si>
  <si>
    <t>Fourniture et pose de géotextile</t>
  </si>
  <si>
    <t>Blindage de tranchée</t>
  </si>
  <si>
    <t>Fourniture et pose de grillage avertisseur</t>
  </si>
  <si>
    <t>Regard de visite béton Ø1000mm</t>
  </si>
  <si>
    <t>PV pour surprofondeur de regard Ø1000</t>
  </si>
  <si>
    <t>Fourniture et pose dispositif fermeture C250</t>
  </si>
  <si>
    <t>Fourniture et pose dispositif fermeture D400</t>
  </si>
  <si>
    <t>DM</t>
  </si>
  <si>
    <t>MONTANT TOTAL T.T.C.</t>
  </si>
  <si>
    <t>9.1</t>
  </si>
  <si>
    <t xml:space="preserve">Engazonnement </t>
  </si>
  <si>
    <t>Contrôle par caméra</t>
  </si>
  <si>
    <t>Tranchée à la main</t>
  </si>
  <si>
    <t>Founiture et pose de grillage avertisseur</t>
  </si>
  <si>
    <t>Branchement AEP sur canalisation Dint&lt;150 robinet DN32</t>
  </si>
  <si>
    <t>Fourniture et pose de canalisation PN16 PEHD Ø32</t>
  </si>
  <si>
    <t>Majoration</t>
  </si>
  <si>
    <t>Montant</t>
  </si>
  <si>
    <t>Remblaiement de tranchée avec matériaux extraits</t>
  </si>
  <si>
    <t>Regard de branchement béton Ø800mm</t>
  </si>
  <si>
    <t>MONTANT TOTAL HT</t>
  </si>
  <si>
    <t>I - PRIX GENERAUX</t>
  </si>
  <si>
    <t>II - TRAVAUX PREPARATOIRES</t>
  </si>
  <si>
    <t>III - TERRASSEMENTS</t>
  </si>
  <si>
    <t>IV – VOIRIE</t>
  </si>
  <si>
    <t>1.3</t>
  </si>
  <si>
    <t>1.6</t>
  </si>
  <si>
    <t>1.5</t>
  </si>
  <si>
    <t>2.2</t>
  </si>
  <si>
    <t>5.1</t>
  </si>
  <si>
    <t>9.2</t>
  </si>
  <si>
    <t>9.3</t>
  </si>
  <si>
    <t>9.4</t>
  </si>
  <si>
    <t>9.7</t>
  </si>
  <si>
    <t xml:space="preserve">MONTANT TOTAL H.T. DES TRAVAUX </t>
  </si>
  <si>
    <t>Détail Quantitatif Estimatif</t>
  </si>
  <si>
    <t>11.1</t>
  </si>
  <si>
    <t>11.2</t>
  </si>
  <si>
    <t>11.3</t>
  </si>
  <si>
    <t xml:space="preserve">U </t>
  </si>
  <si>
    <t>Lit de pose et enrobage de canalisation en gravette 5/15</t>
  </si>
  <si>
    <t xml:space="preserve">V - ASSAINISSEMENT EAUX PLUVIALES </t>
  </si>
  <si>
    <t>6.2</t>
  </si>
  <si>
    <t>Remise à niveau de regard</t>
  </si>
  <si>
    <t>T</t>
  </si>
  <si>
    <t>Marquage linéaire blanc</t>
  </si>
  <si>
    <t>Marquage surfacique blanc</t>
  </si>
  <si>
    <t>Fourniture et pose panneau "stop" (AB4)</t>
  </si>
  <si>
    <t>T.V.A. 20,0%</t>
  </si>
  <si>
    <t>T.V.A. (20,0%)</t>
  </si>
  <si>
    <t>12.1</t>
  </si>
  <si>
    <t>M²</t>
  </si>
  <si>
    <t>M3</t>
  </si>
  <si>
    <t>ML</t>
  </si>
  <si>
    <t>Fourniture et mise en œuvre de GNT 0/31.5 à la niveleuse</t>
  </si>
  <si>
    <t>Fourniture et mise en œuvre de GNT 0/31.5 à la main</t>
  </si>
  <si>
    <t>Fourniture et mise en œuvre de BBSG au finisher</t>
  </si>
  <si>
    <t>Fourniture et mise en œuvre de BBSG à la main</t>
  </si>
  <si>
    <t>Déblais en terrain de 1ère catégorie et évacuation</t>
  </si>
  <si>
    <t>VI - ASSAINISSEMENT EAUX USEES</t>
  </si>
  <si>
    <t>VII - RESEAU D'ADDUCTION EN EAU POTABLE</t>
  </si>
  <si>
    <t>5.3</t>
  </si>
  <si>
    <t>5.4</t>
  </si>
  <si>
    <t>PV pour surprofondeur de regard Ø800</t>
  </si>
  <si>
    <t>Raccordement sur chambre ou poteau existant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</si>
  <si>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</si>
  <si>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</si>
  <si>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</si>
  <si>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</si>
  <si>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</si>
  <si>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</si>
  <si>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</si>
  <si>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</si>
  <si>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</si>
  <si>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</si>
  <si>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</si>
  <si>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10.1</t>
  </si>
  <si>
    <t>10.2</t>
  </si>
  <si>
    <t>10.4</t>
  </si>
  <si>
    <t>10.3</t>
  </si>
  <si>
    <t>Fourniture et pose panneau "voie sans issue" (C13a)</t>
  </si>
  <si>
    <t>Réglage et compactage de l'arase de terrassement</t>
  </si>
  <si>
    <t>8.12</t>
  </si>
  <si>
    <t>2.3</t>
  </si>
  <si>
    <t>Dégagement de canalisation</t>
  </si>
  <si>
    <t>PV pour surprofondeur de chambre 1500 x 1500</t>
  </si>
  <si>
    <t>Fourniture et pose dispositif fermeture D400 à grille</t>
  </si>
  <si>
    <t>Décapage de couche superficielle et mise en stock</t>
  </si>
  <si>
    <t>Reprise sur stock de matériaux issus de couche superficielle et évacuation</t>
  </si>
  <si>
    <t>8.13</t>
  </si>
  <si>
    <t>9.5</t>
  </si>
  <si>
    <t>9.6</t>
  </si>
  <si>
    <t>9.8</t>
  </si>
  <si>
    <t>10.5</t>
  </si>
  <si>
    <t>Marquage piquetage des réseaux existants</t>
  </si>
  <si>
    <t>Réalisation d'une aire de stockage Containers Ordures Ménagères</t>
  </si>
  <si>
    <t>Option : Réalisation d'une tranchée drainante</t>
  </si>
  <si>
    <t>Fourniture et pose de fourreau TPC Ø90</t>
  </si>
  <si>
    <t>Founiture et pose de canalisation  Ø400mm PEHD SN10</t>
  </si>
  <si>
    <t>Option : Démolition de maçonnerie</t>
  </si>
  <si>
    <t>Fourniture et pose d'une chambre 1200 x 1200</t>
  </si>
  <si>
    <t>Fourniture et pose de bordure P1 béton</t>
  </si>
  <si>
    <t>Fourniture et pose de bordure T2 béton</t>
  </si>
  <si>
    <t>Fourniture et pose de caniveau CS2 béton</t>
  </si>
  <si>
    <t>10.6</t>
  </si>
  <si>
    <t>Reprise sur stock de Terre végétale pour réglage de talus</t>
  </si>
  <si>
    <t>5.2</t>
  </si>
  <si>
    <t>Founiture et pose de canalisation  Ø500mm PEHD SN10</t>
  </si>
  <si>
    <t>Founiture et pose de canalisation  Ø600mm PEHD SN10</t>
  </si>
  <si>
    <t>Regard de visite béton Ø1000mm coulé en place sur collecteur existant</t>
  </si>
  <si>
    <t>Founiture et pose de regard à grille rectangulaire y/c grille D400</t>
  </si>
  <si>
    <t>Dispositif de fermeture D400 - Logo SRB</t>
  </si>
  <si>
    <t>Fourniture et pose de dispositif de fermeture D400 - logo SRB</t>
  </si>
  <si>
    <t xml:space="preserve"> </t>
  </si>
  <si>
    <t>Lotissement LES BIOLLES</t>
  </si>
  <si>
    <t>Récapitulatif - Lot unique  : Terrassements, Voirie, Réseaux humides,
 Réseaux secs, Revêtements, Signalisation et mobilier, Espaces verts</t>
  </si>
  <si>
    <t>Opérations topographiques / implantations</t>
  </si>
  <si>
    <t>1,7</t>
  </si>
  <si>
    <t>1,8</t>
  </si>
  <si>
    <t>Dossier des Ouvrages Exécutés</t>
  </si>
  <si>
    <t>Forfait de phasage</t>
  </si>
  <si>
    <t>3.2</t>
  </si>
  <si>
    <t>3.3</t>
  </si>
  <si>
    <t>3.4</t>
  </si>
  <si>
    <t>3.5</t>
  </si>
  <si>
    <t>3.6</t>
  </si>
  <si>
    <t>3.7</t>
  </si>
  <si>
    <t>3.8</t>
  </si>
  <si>
    <t>5,5</t>
  </si>
  <si>
    <t>5,6</t>
  </si>
  <si>
    <t>5,7</t>
  </si>
  <si>
    <t>5,8</t>
  </si>
  <si>
    <t>5,9</t>
  </si>
  <si>
    <t>5,10</t>
  </si>
  <si>
    <t>5,11</t>
  </si>
  <si>
    <t>5,12</t>
  </si>
  <si>
    <t>5,13</t>
  </si>
  <si>
    <t>5,14</t>
  </si>
  <si>
    <t>5,15</t>
  </si>
  <si>
    <t>5,16</t>
  </si>
  <si>
    <t>5,17</t>
  </si>
  <si>
    <t>5,18</t>
  </si>
  <si>
    <t>5,19</t>
  </si>
  <si>
    <t>5,20</t>
  </si>
  <si>
    <t>5,21</t>
  </si>
  <si>
    <t>5,22</t>
  </si>
  <si>
    <t>5,23</t>
  </si>
  <si>
    <t>5,24</t>
  </si>
  <si>
    <t>5,25</t>
  </si>
  <si>
    <t>5,26</t>
  </si>
  <si>
    <t>5,27</t>
  </si>
  <si>
    <t>5,28</t>
  </si>
  <si>
    <t>5,29</t>
  </si>
  <si>
    <t>5,30</t>
  </si>
  <si>
    <t>5,31</t>
  </si>
  <si>
    <t>5,32</t>
  </si>
  <si>
    <t>5,33</t>
  </si>
  <si>
    <t>5,34</t>
  </si>
  <si>
    <t>5,35</t>
  </si>
  <si>
    <t>5,36</t>
  </si>
  <si>
    <t>Béton de remplissage dosé à 200 kg</t>
  </si>
  <si>
    <t>6,3</t>
  </si>
  <si>
    <t>6,4</t>
  </si>
  <si>
    <t>6,5</t>
  </si>
  <si>
    <t>6,6</t>
  </si>
  <si>
    <t>6,7</t>
  </si>
  <si>
    <t>6,8</t>
  </si>
  <si>
    <t>6,9</t>
  </si>
  <si>
    <t>6,10</t>
  </si>
  <si>
    <t>6,11</t>
  </si>
  <si>
    <t>6,12</t>
  </si>
  <si>
    <t>6,13</t>
  </si>
  <si>
    <t>6,14</t>
  </si>
  <si>
    <t>6,15</t>
  </si>
  <si>
    <t>6,16</t>
  </si>
  <si>
    <t>6,17</t>
  </si>
  <si>
    <t>6,18</t>
  </si>
  <si>
    <t>6,19</t>
  </si>
  <si>
    <t>6,20</t>
  </si>
  <si>
    <t>6,21</t>
  </si>
  <si>
    <t>6,22</t>
  </si>
  <si>
    <t>6,23</t>
  </si>
  <si>
    <t>6,24</t>
  </si>
  <si>
    <t>6,25</t>
  </si>
  <si>
    <t>6,26</t>
  </si>
  <si>
    <t>6,27</t>
  </si>
  <si>
    <t>Option : Tranchée au BRH</t>
  </si>
  <si>
    <t>Fourniture et pose d'un coude à patin de diamètre Ø80</t>
  </si>
  <si>
    <t>Fourniture et mise en œuvre de béton pour massif dosé à 200 kg</t>
  </si>
  <si>
    <t>VIII - RESEAU TELECOMMUNICATION</t>
  </si>
  <si>
    <t xml:space="preserve">Prédécoupage et sciage de chaussée épaisseur inférieure à 20 cm                                             </t>
  </si>
  <si>
    <t xml:space="preserve">Démolition de chaussée et trottoir en matériaux liés épaisseur inférieure à 20 cm </t>
  </si>
  <si>
    <t>Fouille en tranchée de profondeur 1 mètre et Evacuation</t>
  </si>
  <si>
    <t>8.14</t>
  </si>
  <si>
    <t>8.15</t>
  </si>
  <si>
    <t>Réfection de chaussée définitive sur tranchée GB 14 cm - BBSG 6 cm</t>
  </si>
  <si>
    <t>Déroulage en tranchée câble cuivre nu ≤ 25 mm²</t>
  </si>
  <si>
    <t>Fourniture et Pose Câble souterrain 2x10 mm² cuivre</t>
  </si>
  <si>
    <t>10.7</t>
  </si>
  <si>
    <t>Fourniture et Pose Boitier de protection 2 câbles 4x16 mm² max pour candélabre</t>
  </si>
  <si>
    <t>10.8</t>
  </si>
  <si>
    <t>Fourniture et pose d'une armoire de commande d'éclairage + consuel</t>
  </si>
  <si>
    <t>IX - ECLAIRAGE PUBLIC</t>
  </si>
  <si>
    <t>9.9</t>
  </si>
  <si>
    <t>9.10</t>
  </si>
  <si>
    <t>9.11</t>
  </si>
  <si>
    <t>9.12</t>
  </si>
  <si>
    <t>XI - SIGNALISATION / MOBILIER</t>
  </si>
  <si>
    <t>11.4</t>
  </si>
  <si>
    <t>11.5</t>
  </si>
  <si>
    <t>11.6</t>
  </si>
  <si>
    <t>XII – ESPACES VERTS</t>
  </si>
  <si>
    <t>XIII – OPTIONS</t>
  </si>
  <si>
    <t>12.2</t>
  </si>
  <si>
    <t>12.3</t>
  </si>
  <si>
    <t>13.1</t>
  </si>
  <si>
    <t>12.4</t>
  </si>
  <si>
    <t>Ensemencement de prairie</t>
  </si>
  <si>
    <t>DOSSIER DE CONSULTATION DES ENTREPRISES
Pièce n° 5 - Détail Quantitatif Estimatif</t>
  </si>
  <si>
    <t>Fouille en tranchée et mise en stock</t>
  </si>
  <si>
    <t>Reprise sur stock et mise en oeuvre de terre végétale</t>
  </si>
  <si>
    <t>Founiture et pose de canalisation  Ø125mm PVC CR8 - SN10</t>
  </si>
  <si>
    <t>Founiture et pose de canalisation  Ø160mm PVC CR8 - SN10</t>
  </si>
  <si>
    <t>Founiture et pose de canalisation  Ø200mm PVC CR8 - SN10</t>
  </si>
  <si>
    <t>Founiture et pose de canalisation  Ø250mm PVC CR8 - SN10</t>
  </si>
  <si>
    <t>Fourniture et pose de canalisation Béton Armé Ø1200mm Classe 135A
pour ouvrage de rétention</t>
  </si>
  <si>
    <t xml:space="preserve">Fourniture et pose de bouchon béton armé pour obturation étanche aux extrémité 
des canalisations béton armé Ø1200mm classe 135A pour ouvrage de rétention </t>
  </si>
  <si>
    <t>Fourniture et pose d'une chambre 1500 x 1500 pour organe de régulation de l'ouvrage de rétention</t>
  </si>
  <si>
    <t>Fouille en tranchée et évacuation</t>
  </si>
  <si>
    <t>Dispositif de fermeture C250 - Logo SRB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</si>
  <si>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</si>
  <si>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</si>
  <si>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</si>
  <si>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</si>
  <si>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</si>
  <si>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</si>
  <si>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</si>
  <si>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</si>
  <si>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</si>
  <si>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</si>
  <si>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</si>
  <si>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</si>
  <si>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</si>
  <si>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</si>
  <si>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</si>
  <si>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</si>
  <si>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</si>
  <si>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</si>
  <si>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</si>
  <si>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</si>
  <si>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Fourniture et pose de canalisation Fonte Ductile C64 Ø80</t>
  </si>
  <si>
    <t>Option : Déblais en terrain de 3ème catégorie</t>
  </si>
  <si>
    <t>Founiture et pose de canalisation Ø125mm PVC CR8 - SN10</t>
  </si>
  <si>
    <t>Fourniture et pose de canalisation Ø125mm Grès série renforcée</t>
  </si>
  <si>
    <t>Fourniture et pose de siphon disconnecteur PVC Ø125</t>
  </si>
  <si>
    <t>Regard de branchement béton étanche Ø800mm</t>
  </si>
  <si>
    <t>Regard de visite béton étanche Ø1000mm</t>
  </si>
  <si>
    <t>Regard de visite béton Ø1000mm étanche coulé en place sur collecteur existant</t>
  </si>
  <si>
    <t>Fourniture et pose de pièces spéciales en fonte à bride pour canalisation 
Pression Fonte Ø100 mm</t>
  </si>
  <si>
    <t>Fourniture et pose de pièces spéciales en fonte à bride pour canalisation 
Pression Fonte Ø80 mm</t>
  </si>
  <si>
    <t>Fourniture et pose d'un Té à brides de diamètre Ø100/100/80</t>
  </si>
  <si>
    <t>Essai d'étanchéité à l'air des canalisations</t>
  </si>
  <si>
    <t>Essai d'étanchéité à l'air des regards</t>
  </si>
  <si>
    <t>Fourniture et pose de robinet-vanne opercule metallique surmoule PN16 DN80</t>
  </si>
  <si>
    <t>Sujétions de croisement de canalisation</t>
  </si>
  <si>
    <t>Sujétions de longement de canalisation</t>
  </si>
  <si>
    <t>Essais de compactage (pénétromètre)</t>
  </si>
  <si>
    <t>Définfection, analyse, essai et mise en service de conduite</t>
  </si>
  <si>
    <t>Lit de pose et enrobage des fourreaux en sable</t>
  </si>
  <si>
    <t>Réfection de chaussée provisoire sur tranchée
GNT 0/31,5 ép. 10 cm - enrobé à froid ép. 10cm</t>
  </si>
  <si>
    <t>Fourniture et pose de fourreaux PVC 42.6/50</t>
  </si>
  <si>
    <t>Fouille en tranchée de profondeur 1 mètre et évacuation</t>
  </si>
  <si>
    <t>Fourniture et pose de fourreaux TPC 63</t>
  </si>
  <si>
    <t>Massif Béton 0,5x0,5 m</t>
  </si>
  <si>
    <t>Fourniture et pose de luminaire ECLATEC LINK PPC  - LED 57W ou équivalent</t>
  </si>
  <si>
    <t>Fourniture et Pose Mât cylindro-conique Acier ECLATEC Hauteur 4 mètres</t>
  </si>
  <si>
    <t>X – BORDURES ET REVETEMENTS</t>
  </si>
  <si>
    <t>2,4</t>
  </si>
  <si>
    <t>Lot unique  : Terrassements, Voirie, Réseaux humides, Réseaux secs, Bordures et Revêtements, Signalisation et mobilier, Espaces verts</t>
  </si>
  <si>
    <t>Fourniture et pose d'un bloc de 8 boites aux lettres</t>
  </si>
  <si>
    <t>Option : Plus-value sur prix 2.2 et 2.3 pour prédécoupage et démolition avec les précautions réglementaires nécessaires et évacuation en déchetterie agréée des matériaux liés contenant de l'amiante ou des HAP</t>
  </si>
  <si>
    <t>Lotissement " LES BIOLLES " - Commune de BOËGE</t>
  </si>
  <si>
    <t xml:space="preserve"> Maître d'Ouvrage : Commune de BOËGE - Maître d'Œuvre : Cabinet DESJACQUES Jérôme - Géomètre-Expert</t>
  </si>
  <si>
    <t>Fourniture et pose de chambre de tirage L2T</t>
  </si>
  <si>
    <t>Fourniture et pose de chambre de tirage L2C</t>
  </si>
  <si>
    <t>Fourniture et pose de chambre de tirage L1T</t>
  </si>
  <si>
    <t>Fourniture et pose de chambre de tirage L0T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</si>
</sst>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];[Red]\-#,##0.00\ [$€]"/>
    <numFmt numFmtId="165" formatCode="_-* #,##0.00\ [$€]_-;\-* #,##0.00\ [$€]_-;_-* \-??\ [$€]_-;_-@_-"/>
    <numFmt numFmtId="166" formatCode="#,##0.00\ &quot;€&quot;"/>
  </numFmts>
  <fonts count="29" x14ac:knownFonts="1"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u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48"/>
      <name val="Arial"/>
      <family val="2"/>
    </font>
    <font>
      <b/>
      <u/>
      <sz val="14"/>
      <name val="Century Gothic"/>
      <family val="2"/>
    </font>
    <font>
      <b/>
      <u/>
      <sz val="16"/>
      <name val="Century Gothic"/>
      <family val="2"/>
    </font>
    <font>
      <i/>
      <sz val="12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6"/>
      <name val="Century Gothic"/>
      <family val="2"/>
    </font>
    <font>
      <b/>
      <sz val="11"/>
      <name val="Century Gothic"/>
      <family val="2"/>
    </font>
    <font>
      <b/>
      <u/>
      <sz val="11"/>
      <name val="Century Gothic"/>
      <family val="2"/>
    </font>
    <font>
      <sz val="11"/>
      <color indexed="10"/>
      <name val="Century Gothic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0" fontId="25" fillId="0" borderId="0"/>
  </cellStyleXfs>
  <cellXfs count="330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4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/>
    <xf numFmtId="166" fontId="0" fillId="0" borderId="0" xfId="0" applyNumberFormat="1" applyFont="1" applyFill="1"/>
    <xf numFmtId="0" fontId="0" fillId="0" borderId="0" xfId="0" applyFont="1" applyFill="1" applyAlignment="1" applyProtection="1">
      <protection locked="0"/>
    </xf>
    <xf numFmtId="0" fontId="0" fillId="0" borderId="0" xfId="0" applyFont="1" applyFill="1" applyProtection="1">
      <protection locked="0" hidden="1"/>
    </xf>
    <xf numFmtId="49" fontId="0" fillId="0" borderId="0" xfId="0" applyNumberFormat="1" applyFont="1" applyFill="1"/>
    <xf numFmtId="49" fontId="0" fillId="0" borderId="0" xfId="0" applyNumberFormat="1" applyFill="1" applyBorder="1" applyAlignment="1">
      <alignment horizontal="center"/>
    </xf>
    <xf numFmtId="49" fontId="4" fillId="0" borderId="0" xfId="0" applyNumberFormat="1" applyFont="1" applyFill="1" applyBorder="1"/>
    <xf numFmtId="166" fontId="23" fillId="0" borderId="0" xfId="0" applyNumberFormat="1" applyFont="1" applyFill="1" applyBorder="1"/>
    <xf numFmtId="0" fontId="23" fillId="0" borderId="0" xfId="0" applyFont="1" applyFill="1" applyBorder="1" applyAlignment="1">
      <alignment horizontal="right"/>
    </xf>
    <xf numFmtId="17" fontId="12" fillId="0" borderId="7" xfId="0" applyNumberFormat="1" applyFont="1" applyFill="1" applyBorder="1" applyAlignment="1">
      <alignment horizontal="left"/>
    </xf>
    <xf numFmtId="0" fontId="12" fillId="0" borderId="8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5" fillId="0" borderId="5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6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166" fontId="13" fillId="0" borderId="10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166" fontId="13" fillId="0" borderId="11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166" fontId="13" fillId="0" borderId="13" xfId="0" applyNumberFormat="1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/>
    <xf numFmtId="166" fontId="1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0" xfId="0"/>
    <xf numFmtId="0" fontId="0" fillId="0" borderId="0" xfId="0" applyFont="1" applyFill="1"/>
    <xf numFmtId="0" fontId="3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/>
    <xf numFmtId="0" fontId="0" fillId="0" borderId="0" xfId="0" applyFont="1" applyFill="1" applyAlignment="1"/>
    <xf numFmtId="0" fontId="0" fillId="0" borderId="0" xfId="0" applyFont="1" applyFill="1" applyBorder="1" applyAlignment="1"/>
    <xf numFmtId="49" fontId="0" fillId="0" borderId="0" xfId="0" applyNumberFormat="1" applyFont="1" applyFill="1"/>
    <xf numFmtId="0" fontId="23" fillId="0" borderId="0" xfId="0" applyFont="1" applyFill="1" applyBorder="1" applyAlignment="1">
      <alignment horizontal="right"/>
    </xf>
    <xf numFmtId="0" fontId="17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6" fontId="18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0" xfId="0" applyFill="1"/>
    <xf numFmtId="0" fontId="27" fillId="0" borderId="28" xfId="11" applyFon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5" xfId="0" applyFont="1" applyFill="1" applyBorder="1"/>
    <xf numFmtId="1" fontId="0" fillId="0" borderId="0" xfId="0" applyNumberFormat="1" applyFont="1" applyFill="1" applyBorder="1" applyAlignment="1"/>
    <xf numFmtId="1" fontId="0" fillId="0" borderId="3" xfId="0" applyNumberForma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0" fillId="0" borderId="14" xfId="0" applyNumberFormat="1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6" xfId="0" applyFont="1" applyFill="1" applyBorder="1"/>
    <xf numFmtId="166" fontId="0" fillId="0" borderId="0" xfId="0" applyNumberFormat="1" applyFill="1"/>
    <xf numFmtId="166" fontId="4" fillId="0" borderId="0" xfId="0" applyNumberFormat="1" applyFont="1" applyFill="1" applyBorder="1"/>
    <xf numFmtId="166" fontId="0" fillId="0" borderId="0" xfId="0" applyNumberFormat="1" applyFont="1" applyFill="1" applyAlignment="1" applyProtection="1">
      <protection locked="0"/>
    </xf>
    <xf numFmtId="166" fontId="23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33" xfId="0" applyFill="1" applyBorder="1"/>
    <xf numFmtId="0" fontId="0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2" fontId="0" fillId="0" borderId="0" xfId="0" applyNumberFormat="1" applyFont="1" applyFill="1" applyBorder="1"/>
    <xf numFmtId="166" fontId="6" fillId="0" borderId="0" xfId="1" applyNumberFormat="1" applyFont="1" applyFill="1" applyBorder="1"/>
    <xf numFmtId="166" fontId="6" fillId="0" borderId="0" xfId="0" applyNumberFormat="1" applyFont="1" applyFill="1" applyBorder="1"/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0" fontId="0" fillId="0" borderId="3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/>
    </xf>
    <xf numFmtId="49" fontId="2" fillId="0" borderId="40" xfId="0" applyNumberFormat="1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 vertical="center" wrapText="1"/>
    </xf>
    <xf numFmtId="0" fontId="26" fillId="0" borderId="33" xfId="11" applyFont="1" applyFill="1" applyBorder="1" applyAlignment="1">
      <alignment horizontal="center" vertical="center" wrapText="1"/>
    </xf>
    <xf numFmtId="0" fontId="26" fillId="0" borderId="25" xfId="11" applyFont="1" applyFill="1" applyBorder="1" applyAlignment="1">
      <alignment horizontal="center" vertical="center" wrapText="1"/>
    </xf>
    <xf numFmtId="0" fontId="27" fillId="0" borderId="25" xfId="11" applyFont="1" applyFill="1" applyBorder="1" applyAlignment="1">
      <alignment horizontal="center" vertical="center" wrapText="1"/>
    </xf>
    <xf numFmtId="0" fontId="27" fillId="0" borderId="42" xfId="11" applyFont="1" applyFill="1" applyBorder="1" applyAlignment="1">
      <alignment horizontal="center" vertical="center" wrapText="1"/>
    </xf>
    <xf numFmtId="0" fontId="0" fillId="0" borderId="34" xfId="0" applyFont="1" applyFill="1" applyBorder="1"/>
    <xf numFmtId="0" fontId="27" fillId="0" borderId="26" xfId="11" applyFont="1" applyFill="1" applyBorder="1" applyAlignment="1">
      <alignment horizontal="center" vertical="center" wrapText="1"/>
    </xf>
    <xf numFmtId="49" fontId="0" fillId="0" borderId="33" xfId="0" applyNumberFormat="1" applyFill="1" applyBorder="1" applyAlignment="1">
      <alignment horizontal="center"/>
    </xf>
    <xf numFmtId="0" fontId="0" fillId="0" borderId="35" xfId="0" applyFill="1" applyBorder="1"/>
    <xf numFmtId="49" fontId="0" fillId="0" borderId="25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20" xfId="0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0" xfId="0" applyFont="1" applyFill="1" applyBorder="1" applyAlignment="1">
      <alignment horizontal="left"/>
    </xf>
    <xf numFmtId="49" fontId="0" fillId="0" borderId="34" xfId="0" applyNumberFormat="1" applyFill="1" applyBorder="1" applyAlignment="1">
      <alignment horizontal="center"/>
    </xf>
    <xf numFmtId="0" fontId="0" fillId="0" borderId="36" xfId="0" applyFont="1" applyFill="1" applyBorder="1" applyAlignment="1">
      <alignment horizontal="left"/>
    </xf>
    <xf numFmtId="49" fontId="0" fillId="0" borderId="26" xfId="0" applyNumberFormat="1" applyFill="1" applyBorder="1" applyAlignment="1">
      <alignment horizontal="center"/>
    </xf>
    <xf numFmtId="0" fontId="0" fillId="0" borderId="28" xfId="0" applyFill="1" applyBorder="1"/>
    <xf numFmtId="0" fontId="0" fillId="0" borderId="33" xfId="0" applyNumberFormat="1" applyFill="1" applyBorder="1" applyAlignment="1">
      <alignment horizontal="center"/>
    </xf>
    <xf numFmtId="4" fontId="0" fillId="0" borderId="35" xfId="0" applyNumberFormat="1" applyFill="1" applyBorder="1"/>
    <xf numFmtId="0" fontId="0" fillId="0" borderId="2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49" fontId="0" fillId="0" borderId="31" xfId="0" applyNumberFormat="1" applyFill="1" applyBorder="1" applyAlignment="1">
      <alignment horizontal="center"/>
    </xf>
    <xf numFmtId="0" fontId="0" fillId="0" borderId="24" xfId="0" applyFill="1" applyBorder="1"/>
    <xf numFmtId="49" fontId="0" fillId="0" borderId="19" xfId="0" applyNumberFormat="1" applyFill="1" applyBorder="1" applyAlignment="1">
      <alignment horizontal="center"/>
    </xf>
    <xf numFmtId="49" fontId="0" fillId="0" borderId="25" xfId="0" applyNumberFormat="1" applyFill="1" applyBorder="1" applyAlignment="1">
      <alignment horizontal="left"/>
    </xf>
    <xf numFmtId="49" fontId="0" fillId="0" borderId="32" xfId="0" applyNumberForma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left"/>
    </xf>
    <xf numFmtId="0" fontId="0" fillId="0" borderId="24" xfId="0" applyFont="1" applyFill="1" applyBorder="1" applyProtection="1">
      <protection locked="0" hidden="1"/>
    </xf>
    <xf numFmtId="0" fontId="0" fillId="0" borderId="26" xfId="0" applyFill="1" applyBorder="1"/>
    <xf numFmtId="0" fontId="0" fillId="0" borderId="31" xfId="0" applyFill="1" applyBorder="1"/>
    <xf numFmtId="49" fontId="0" fillId="0" borderId="24" xfId="0" applyNumberFormat="1" applyFill="1" applyBorder="1" applyAlignment="1">
      <alignment horizontal="center"/>
    </xf>
    <xf numFmtId="0" fontId="0" fillId="0" borderId="19" xfId="0" applyFill="1" applyBorder="1"/>
    <xf numFmtId="0" fontId="0" fillId="0" borderId="27" xfId="0" applyFill="1" applyBorder="1"/>
    <xf numFmtId="0" fontId="0" fillId="0" borderId="27" xfId="0" applyFill="1" applyBorder="1" applyAlignment="1" applyProtection="1">
      <alignment wrapText="1"/>
      <protection locked="0"/>
    </xf>
    <xf numFmtId="0" fontId="0" fillId="0" borderId="39" xfId="0" applyFont="1" applyFill="1" applyBorder="1" applyAlignment="1">
      <alignment wrapText="1"/>
    </xf>
    <xf numFmtId="0" fontId="0" fillId="0" borderId="20" xfId="0" applyFont="1" applyFill="1" applyBorder="1"/>
    <xf numFmtId="0" fontId="0" fillId="0" borderId="19" xfId="0" applyFill="1" applyBorder="1" applyAlignment="1">
      <alignment wrapText="1"/>
    </xf>
    <xf numFmtId="49" fontId="0" fillId="0" borderId="20" xfId="0" applyNumberFormat="1" applyFont="1" applyFill="1" applyBorder="1" applyAlignment="1">
      <alignment horizontal="left"/>
    </xf>
    <xf numFmtId="0" fontId="0" fillId="0" borderId="28" xfId="0" applyFill="1" applyBorder="1" applyAlignment="1">
      <alignment wrapText="1"/>
    </xf>
    <xf numFmtId="0" fontId="0" fillId="0" borderId="2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wrapText="1"/>
    </xf>
    <xf numFmtId="0" fontId="26" fillId="0" borderId="27" xfId="11" applyFont="1" applyFill="1" applyBorder="1" applyAlignment="1">
      <alignment horizontal="left" vertical="center" wrapText="1"/>
    </xf>
    <xf numFmtId="0" fontId="26" fillId="0" borderId="20" xfId="11" applyFont="1" applyFill="1" applyBorder="1" applyAlignment="1">
      <alignment horizontal="left" vertical="center" wrapText="1"/>
    </xf>
    <xf numFmtId="0" fontId="26" fillId="0" borderId="28" xfId="11" applyFont="1" applyFill="1" applyBorder="1" applyAlignment="1">
      <alignment horizontal="left" vertical="center" wrapText="1"/>
    </xf>
    <xf numFmtId="49" fontId="0" fillId="0" borderId="33" xfId="0" applyNumberFormat="1" applyFont="1" applyFill="1" applyBorder="1" applyAlignment="1">
      <alignment horizontal="center"/>
    </xf>
    <xf numFmtId="0" fontId="0" fillId="0" borderId="35" xfId="0" applyFill="1" applyBorder="1" applyAlignment="1" applyProtection="1">
      <alignment wrapText="1"/>
      <protection locked="0"/>
    </xf>
    <xf numFmtId="49" fontId="0" fillId="0" borderId="24" xfId="0" applyNumberFormat="1" applyFont="1" applyFill="1" applyBorder="1" applyAlignment="1">
      <alignment horizontal="center"/>
    </xf>
    <xf numFmtId="49" fontId="0" fillId="0" borderId="25" xfId="0" applyNumberFormat="1" applyFont="1" applyFill="1" applyBorder="1" applyAlignment="1">
      <alignment horizontal="center"/>
    </xf>
    <xf numFmtId="0" fontId="26" fillId="0" borderId="30" xfId="11" applyFont="1" applyFill="1" applyBorder="1" applyAlignment="1">
      <alignment horizontal="left" vertical="center" wrapText="1"/>
    </xf>
    <xf numFmtId="0" fontId="27" fillId="0" borderId="20" xfId="11" applyFont="1" applyFill="1" applyBorder="1" applyAlignment="1">
      <alignment horizontal="center" vertical="center" wrapText="1"/>
    </xf>
    <xf numFmtId="49" fontId="0" fillId="0" borderId="26" xfId="0" applyNumberFormat="1" applyFont="1" applyFill="1" applyBorder="1" applyAlignment="1">
      <alignment horizontal="center"/>
    </xf>
    <xf numFmtId="0" fontId="26" fillId="0" borderId="9" xfId="11" applyFont="1" applyFill="1" applyBorder="1" applyAlignment="1">
      <alignment horizontal="left" vertical="center" wrapText="1"/>
    </xf>
    <xf numFmtId="0" fontId="0" fillId="0" borderId="27" xfId="0" applyFont="1" applyFill="1" applyBorder="1"/>
    <xf numFmtId="0" fontId="0" fillId="0" borderId="16" xfId="0" applyFill="1" applyBorder="1"/>
    <xf numFmtId="4" fontId="0" fillId="0" borderId="14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 wrapText="1"/>
    </xf>
    <xf numFmtId="2" fontId="0" fillId="0" borderId="20" xfId="0" applyNumberFormat="1" applyFont="1" applyFill="1" applyBorder="1" applyAlignment="1">
      <alignment horizontal="center" vertical="center" wrapText="1"/>
    </xf>
    <xf numFmtId="2" fontId="0" fillId="0" borderId="36" xfId="0" applyNumberFormat="1" applyFont="1" applyFill="1" applyBorder="1" applyAlignment="1">
      <alignment horizontal="center" vertical="center" wrapText="1"/>
    </xf>
    <xf numFmtId="2" fontId="0" fillId="0" borderId="28" xfId="0" applyNumberFormat="1" applyFont="1" applyFill="1" applyBorder="1" applyAlignment="1">
      <alignment horizontal="center" vertical="center" wrapText="1"/>
    </xf>
    <xf numFmtId="1" fontId="0" fillId="0" borderId="14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/>
    </xf>
    <xf numFmtId="2" fontId="0" fillId="0" borderId="24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Fill="1" applyBorder="1" applyAlignment="1">
      <alignment horizontal="center" vertical="center" wrapText="1"/>
    </xf>
    <xf numFmtId="2" fontId="0" fillId="0" borderId="26" xfId="0" applyNumberFormat="1" applyFont="1" applyFill="1" applyBorder="1" applyAlignment="1">
      <alignment horizontal="center" vertical="center" wrapText="1"/>
    </xf>
    <xf numFmtId="2" fontId="0" fillId="0" borderId="24" xfId="0" applyNumberFormat="1" applyFont="1" applyFill="1" applyBorder="1" applyAlignment="1" applyProtection="1">
      <alignment horizontal="center" vertical="center" wrapText="1"/>
    </xf>
    <xf numFmtId="1" fontId="0" fillId="0" borderId="33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 wrapText="1"/>
    </xf>
    <xf numFmtId="1" fontId="0" fillId="0" borderId="24" xfId="0" applyNumberFormat="1" applyFon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166" fontId="0" fillId="0" borderId="27" xfId="0" applyNumberFormat="1" applyFont="1" applyFill="1" applyBorder="1" applyAlignment="1">
      <alignment horizontal="center" vertical="center" wrapText="1"/>
    </xf>
    <xf numFmtId="166" fontId="0" fillId="0" borderId="20" xfId="0" applyNumberFormat="1" applyFont="1" applyFill="1" applyBorder="1" applyAlignment="1">
      <alignment horizontal="center" vertical="center" wrapText="1"/>
    </xf>
    <xf numFmtId="166" fontId="0" fillId="0" borderId="28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1" fontId="0" fillId="0" borderId="35" xfId="0" applyNumberFormat="1" applyFont="1" applyFill="1" applyBorder="1" applyAlignment="1">
      <alignment horizontal="center" vertical="center" wrapText="1"/>
    </xf>
    <xf numFmtId="1" fontId="0" fillId="0" borderId="33" xfId="0" applyNumberFormat="1" applyFont="1" applyFill="1" applyBorder="1" applyAlignment="1">
      <alignment horizontal="center" vertical="center" wrapText="1"/>
    </xf>
    <xf numFmtId="166" fontId="0" fillId="0" borderId="35" xfId="0" applyNumberFormat="1" applyFont="1" applyFill="1" applyBorder="1" applyAlignment="1">
      <alignment horizontal="center" vertical="center" wrapText="1"/>
    </xf>
    <xf numFmtId="1" fontId="0" fillId="0" borderId="20" xfId="0" applyNumberFormat="1" applyFont="1" applyFill="1" applyBorder="1" applyAlignment="1">
      <alignment horizontal="center" vertical="center" wrapText="1"/>
    </xf>
    <xf numFmtId="1" fontId="0" fillId="0" borderId="25" xfId="0" applyNumberFormat="1" applyFont="1" applyFill="1" applyBorder="1" applyAlignment="1">
      <alignment horizontal="center" vertical="center" wrapText="1"/>
    </xf>
    <xf numFmtId="1" fontId="0" fillId="0" borderId="26" xfId="0" applyNumberFormat="1" applyFont="1" applyFill="1" applyBorder="1" applyAlignment="1">
      <alignment horizontal="center" vertical="center" wrapText="1"/>
    </xf>
    <xf numFmtId="2" fontId="0" fillId="0" borderId="27" xfId="0" applyNumberFormat="1" applyFont="1" applyFill="1" applyBorder="1" applyAlignment="1">
      <alignment horizontal="center" vertical="center" wrapText="1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166" fontId="6" fillId="0" borderId="33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2" fontId="0" fillId="0" borderId="25" xfId="0" applyNumberFormat="1" applyFont="1" applyFill="1" applyBorder="1" applyAlignment="1">
      <alignment horizontal="center" vertical="center"/>
    </xf>
    <xf numFmtId="166" fontId="6" fillId="0" borderId="25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 vertical="center"/>
    </xf>
    <xf numFmtId="166" fontId="6" fillId="0" borderId="34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6" fontId="6" fillId="0" borderId="33" xfId="1" applyNumberFormat="1" applyFon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166" fontId="6" fillId="0" borderId="27" xfId="1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2" fontId="0" fillId="0" borderId="20" xfId="0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2" fontId="0" fillId="0" borderId="28" xfId="0" applyNumberFormat="1" applyFont="1" applyFill="1" applyBorder="1" applyAlignment="1">
      <alignment horizontal="center" vertical="center"/>
    </xf>
    <xf numFmtId="166" fontId="6" fillId="0" borderId="28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  <protection locked="0" hidden="1"/>
    </xf>
    <xf numFmtId="1" fontId="0" fillId="0" borderId="24" xfId="0" applyNumberFormat="1" applyFont="1" applyFill="1" applyBorder="1" applyAlignment="1" applyProtection="1">
      <alignment horizontal="center" vertical="center"/>
      <protection locked="0" hidden="1"/>
    </xf>
    <xf numFmtId="2" fontId="0" fillId="0" borderId="27" xfId="0" applyNumberFormat="1" applyFont="1" applyFill="1" applyBorder="1" applyAlignment="1" applyProtection="1">
      <alignment horizontal="center" vertical="center"/>
      <protection locked="0" hidden="1"/>
    </xf>
    <xf numFmtId="166" fontId="6" fillId="0" borderId="27" xfId="1" applyNumberFormat="1" applyFont="1" applyFill="1" applyBorder="1" applyAlignment="1" applyProtection="1">
      <alignment horizontal="center" vertical="center"/>
      <protection locked="0" hidden="1"/>
    </xf>
    <xf numFmtId="1" fontId="0" fillId="0" borderId="2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1" fontId="0" fillId="0" borderId="24" xfId="0" applyNumberFormat="1" applyFont="1" applyFill="1" applyBorder="1" applyAlignment="1" applyProtection="1">
      <alignment horizontal="center" vertical="center"/>
      <protection locked="0"/>
    </xf>
    <xf numFmtId="2" fontId="0" fillId="0" borderId="27" xfId="0" applyNumberFormat="1" applyFont="1" applyFill="1" applyBorder="1" applyAlignment="1" applyProtection="1">
      <alignment horizontal="center" vertical="center"/>
      <protection locked="0"/>
    </xf>
    <xf numFmtId="166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>
      <alignment horizontal="center" vertical="center" wrapText="1"/>
    </xf>
    <xf numFmtId="1" fontId="0" fillId="0" borderId="25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66" fontId="6" fillId="0" borderId="20" xfId="0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66" fontId="6" fillId="0" borderId="28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166" fontId="6" fillId="0" borderId="19" xfId="0" applyNumberFormat="1" applyFont="1" applyFill="1" applyBorder="1" applyAlignment="1">
      <alignment horizontal="center" vertical="center"/>
    </xf>
    <xf numFmtId="166" fontId="6" fillId="0" borderId="3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6" fillId="0" borderId="38" xfId="1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2" fontId="0" fillId="0" borderId="24" xfId="0" applyNumberFormat="1" applyFont="1" applyFill="1" applyBorder="1" applyAlignment="1">
      <alignment horizontal="center" vertical="center"/>
    </xf>
    <xf numFmtId="166" fontId="6" fillId="0" borderId="24" xfId="1" applyNumberFormat="1" applyFont="1" applyFill="1" applyBorder="1" applyAlignment="1">
      <alignment horizontal="center" vertical="center"/>
    </xf>
    <xf numFmtId="166" fontId="6" fillId="0" borderId="26" xfId="1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" fontId="0" fillId="0" borderId="16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166" fontId="6" fillId="0" borderId="37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166" fontId="6" fillId="0" borderId="35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0" fillId="0" borderId="3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2" fillId="0" borderId="2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29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0" fontId="28" fillId="0" borderId="0" xfId="0" applyFont="1" applyFill="1"/>
    <xf numFmtId="166" fontId="28" fillId="0" borderId="0" xfId="0" applyNumberFormat="1" applyFont="1" applyFill="1"/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Fill="1" applyBorder="1" applyAlignment="1">
      <alignment horizontal="center" shrinkToFit="1"/>
    </xf>
    <xf numFmtId="0" fontId="12" fillId="0" borderId="16" xfId="0" applyFont="1" applyFill="1" applyBorder="1" applyAlignment="1">
      <alignment horizontal="center" shrinkToFit="1"/>
    </xf>
    <xf numFmtId="0" fontId="12" fillId="0" borderId="23" xfId="0" applyFont="1" applyFill="1" applyBorder="1" applyAlignment="1">
      <alignment horizontal="center" shrinkToFit="1"/>
    </xf>
  </cellXfs>
  <cellStyles count="12">
    <cellStyle name="Euro" xfId="1"/>
    <cellStyle name="Euro 1" xfId="2"/>
    <cellStyle name="Euro 2" xfId="3"/>
    <cellStyle name="Euro 3" xfId="4"/>
    <cellStyle name="Euro 4" xfId="5"/>
    <cellStyle name="Euro 5" xfId="6"/>
    <cellStyle name="Euro 6" xfId="7"/>
    <cellStyle name="Euro 7" xfId="8"/>
    <cellStyle name="Euro 8" xfId="9"/>
    <cellStyle name="Euro 9" xfId="10"/>
    <cellStyle name="Normal" xfId="0" builtinId="0"/>
    <cellStyle name="Normal_Feuil1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0"/>
  <sheetViews>
    <sheetView tabSelected="1" topLeftCell="A180" zoomScaleNormal="100" workbookViewId="0">
      <selection activeCell="Q209" sqref="Q209"/>
    </sheetView>
  </sheetViews>
  <sheetFormatPr baseColWidth="10" defaultColWidth="11.42578125" defaultRowHeight="12.75" x14ac:dyDescent="0.2"/>
  <cols>
    <col min="1" max="1" width="7" style="13" customWidth="1"/>
    <col min="2" max="2" width="68.7109375" style="1" customWidth="1"/>
    <col min="3" max="3" width="13.5703125" style="44" customWidth="1"/>
    <col min="4" max="4" width="13.5703125" style="48" hidden="1" customWidth="1"/>
    <col min="5" max="5" width="13.5703125" style="1" hidden="1" customWidth="1"/>
    <col min="6" max="6" width="13.5703125" style="96" customWidth="1"/>
    <col min="7" max="8" width="13.5703125" style="6" customWidth="1"/>
    <col min="9" max="9" width="11.7109375" style="1" bestFit="1" customWidth="1"/>
    <col min="10" max="11" width="13.28515625" style="10" bestFit="1" customWidth="1"/>
    <col min="12" max="12" width="13.28515625" style="10" customWidth="1"/>
    <col min="13" max="13" width="13.140625" style="1" customWidth="1"/>
    <col min="14" max="16384" width="11.42578125" style="1"/>
  </cols>
  <sheetData>
    <row r="1" spans="1:13" ht="21" thickBot="1" x14ac:dyDescent="0.25">
      <c r="A1" s="306" t="s">
        <v>312</v>
      </c>
      <c r="B1" s="307"/>
      <c r="C1" s="307"/>
      <c r="D1" s="307"/>
      <c r="E1" s="307"/>
      <c r="F1" s="307"/>
      <c r="G1" s="307"/>
      <c r="H1" s="308"/>
    </row>
    <row r="2" spans="1:13" s="298" customFormat="1" ht="14.25" customHeight="1" thickBot="1" x14ac:dyDescent="0.3">
      <c r="A2" s="312" t="s">
        <v>313</v>
      </c>
      <c r="B2" s="313"/>
      <c r="C2" s="313"/>
      <c r="D2" s="313"/>
      <c r="E2" s="313"/>
      <c r="F2" s="313"/>
      <c r="G2" s="313"/>
      <c r="H2" s="313"/>
      <c r="J2" s="299"/>
      <c r="K2" s="299"/>
      <c r="L2" s="299"/>
    </row>
    <row r="3" spans="1:13" ht="40.5" customHeight="1" x14ac:dyDescent="0.2">
      <c r="A3" s="309" t="s">
        <v>249</v>
      </c>
      <c r="B3" s="310"/>
      <c r="C3" s="310"/>
      <c r="D3" s="310"/>
      <c r="E3" s="310"/>
      <c r="F3" s="310"/>
      <c r="G3" s="310"/>
      <c r="H3" s="310"/>
    </row>
    <row r="4" spans="1:13" ht="43.5" customHeight="1" x14ac:dyDescent="0.2">
      <c r="A4" s="311" t="s">
        <v>309</v>
      </c>
      <c r="B4" s="311"/>
      <c r="C4" s="311"/>
      <c r="D4" s="311"/>
      <c r="E4" s="311"/>
      <c r="F4" s="311"/>
      <c r="G4" s="311"/>
      <c r="H4" s="311"/>
    </row>
    <row r="5" spans="1:13" ht="13.5" thickBot="1" x14ac:dyDescent="0.25">
      <c r="A5" s="50"/>
      <c r="B5" s="45" t="s">
        <v>52</v>
      </c>
      <c r="C5" s="46"/>
      <c r="D5" s="49"/>
      <c r="E5" s="44"/>
      <c r="G5" s="47"/>
      <c r="H5" s="47"/>
    </row>
    <row r="6" spans="1:13" ht="13.5" thickBot="1" x14ac:dyDescent="0.25">
      <c r="A6" s="55" t="s">
        <v>0</v>
      </c>
      <c r="B6" s="60" t="s">
        <v>1</v>
      </c>
      <c r="C6" s="57" t="s">
        <v>2</v>
      </c>
      <c r="D6" s="161" t="s">
        <v>3</v>
      </c>
      <c r="E6" s="74" t="s">
        <v>10</v>
      </c>
      <c r="F6" s="99" t="s">
        <v>3</v>
      </c>
      <c r="G6" s="75" t="s">
        <v>11</v>
      </c>
      <c r="H6" s="58" t="s">
        <v>48</v>
      </c>
      <c r="J6" s="81"/>
      <c r="K6" s="81"/>
      <c r="L6" s="81"/>
      <c r="M6" s="65"/>
    </row>
    <row r="7" spans="1:13" x14ac:dyDescent="0.2">
      <c r="A7" s="112" t="s">
        <v>22</v>
      </c>
      <c r="B7" s="113" t="s">
        <v>6</v>
      </c>
      <c r="C7" s="190" t="s">
        <v>4</v>
      </c>
      <c r="D7" s="191">
        <v>1</v>
      </c>
      <c r="E7" s="192">
        <v>1</v>
      </c>
      <c r="F7" s="162">
        <f>ROUNDUP(D7*E7,0)</f>
        <v>1</v>
      </c>
      <c r="G7" s="193"/>
      <c r="H7" s="193">
        <f>F7*G7</f>
        <v>0</v>
      </c>
      <c r="I7" s="44"/>
      <c r="M7" s="10"/>
    </row>
    <row r="8" spans="1:13" x14ac:dyDescent="0.2">
      <c r="A8" s="114" t="s">
        <v>23</v>
      </c>
      <c r="B8" s="115" t="s">
        <v>27</v>
      </c>
      <c r="C8" s="194" t="s">
        <v>4</v>
      </c>
      <c r="D8" s="195">
        <v>1</v>
      </c>
      <c r="E8" s="196">
        <v>1</v>
      </c>
      <c r="F8" s="163">
        <f t="shared" ref="F8:F14" si="0">ROUNDUP(D8*E8,0)</f>
        <v>1</v>
      </c>
      <c r="G8" s="197"/>
      <c r="H8" s="197">
        <f>F8*G8</f>
        <v>0</v>
      </c>
      <c r="I8" s="44"/>
      <c r="M8" s="10"/>
    </row>
    <row r="9" spans="1:13" x14ac:dyDescent="0.2">
      <c r="A9" s="114" t="s">
        <v>56</v>
      </c>
      <c r="B9" s="115" t="s">
        <v>147</v>
      </c>
      <c r="C9" s="198" t="s">
        <v>4</v>
      </c>
      <c r="D9" s="195">
        <v>1</v>
      </c>
      <c r="E9" s="196">
        <v>1</v>
      </c>
      <c r="F9" s="163">
        <f t="shared" si="0"/>
        <v>1</v>
      </c>
      <c r="G9" s="197"/>
      <c r="H9" s="197">
        <f>F9*G9</f>
        <v>0</v>
      </c>
      <c r="I9" s="44"/>
      <c r="M9" s="10"/>
    </row>
    <row r="10" spans="1:13" x14ac:dyDescent="0.2">
      <c r="A10" s="114" t="s">
        <v>24</v>
      </c>
      <c r="B10" s="116" t="s">
        <v>125</v>
      </c>
      <c r="C10" s="194" t="s">
        <v>4</v>
      </c>
      <c r="D10" s="195">
        <v>1</v>
      </c>
      <c r="E10" s="196">
        <v>1</v>
      </c>
      <c r="F10" s="163">
        <f t="shared" si="0"/>
        <v>1</v>
      </c>
      <c r="G10" s="197"/>
      <c r="H10" s="197">
        <f t="shared" ref="H10:H13" si="1">F10*G10</f>
        <v>0</v>
      </c>
      <c r="I10" s="44"/>
      <c r="M10" s="10"/>
    </row>
    <row r="11" spans="1:13" s="44" customFormat="1" x14ac:dyDescent="0.2">
      <c r="A11" s="114" t="s">
        <v>58</v>
      </c>
      <c r="B11" s="117" t="s">
        <v>28</v>
      </c>
      <c r="C11" s="194" t="s">
        <v>4</v>
      </c>
      <c r="D11" s="195">
        <v>1</v>
      </c>
      <c r="E11" s="196">
        <v>1</v>
      </c>
      <c r="F11" s="163">
        <f t="shared" ref="F11" si="2">ROUNDUP(D11*E11,0)</f>
        <v>1</v>
      </c>
      <c r="G11" s="197"/>
      <c r="H11" s="197">
        <f t="shared" si="1"/>
        <v>0</v>
      </c>
      <c r="J11" s="10"/>
      <c r="K11" s="10"/>
      <c r="L11" s="10"/>
      <c r="M11" s="10"/>
    </row>
    <row r="12" spans="1:13" x14ac:dyDescent="0.2">
      <c r="A12" s="114" t="s">
        <v>57</v>
      </c>
      <c r="B12" s="118" t="s">
        <v>29</v>
      </c>
      <c r="C12" s="194" t="s">
        <v>4</v>
      </c>
      <c r="D12" s="195">
        <v>1</v>
      </c>
      <c r="E12" s="196">
        <v>1</v>
      </c>
      <c r="F12" s="163">
        <f t="shared" si="0"/>
        <v>1</v>
      </c>
      <c r="G12" s="197"/>
      <c r="H12" s="197">
        <f t="shared" si="1"/>
        <v>0</v>
      </c>
      <c r="I12" s="44"/>
      <c r="M12" s="10"/>
    </row>
    <row r="13" spans="1:13" s="44" customFormat="1" x14ac:dyDescent="0.2">
      <c r="A13" s="119" t="s">
        <v>148</v>
      </c>
      <c r="B13" s="120" t="s">
        <v>151</v>
      </c>
      <c r="C13" s="199" t="s">
        <v>4</v>
      </c>
      <c r="D13" s="200">
        <v>1</v>
      </c>
      <c r="E13" s="201">
        <v>1</v>
      </c>
      <c r="F13" s="164">
        <f t="shared" si="0"/>
        <v>1</v>
      </c>
      <c r="G13" s="202"/>
      <c r="H13" s="197">
        <f t="shared" si="1"/>
        <v>0</v>
      </c>
      <c r="J13" s="10"/>
      <c r="K13" s="10"/>
      <c r="L13" s="10"/>
      <c r="M13" s="10"/>
    </row>
    <row r="14" spans="1:13" ht="13.5" thickBot="1" x14ac:dyDescent="0.25">
      <c r="A14" s="121" t="s">
        <v>149</v>
      </c>
      <c r="B14" s="122" t="s">
        <v>150</v>
      </c>
      <c r="C14" s="203" t="s">
        <v>4</v>
      </c>
      <c r="D14" s="204">
        <v>1</v>
      </c>
      <c r="E14" s="205">
        <v>1</v>
      </c>
      <c r="F14" s="165">
        <f t="shared" si="0"/>
        <v>1</v>
      </c>
      <c r="G14" s="206"/>
      <c r="H14" s="207">
        <f>F14*G14</f>
        <v>0</v>
      </c>
      <c r="I14" s="44"/>
      <c r="M14" s="10"/>
    </row>
    <row r="15" spans="1:13" ht="13.5" thickBot="1" x14ac:dyDescent="0.25">
      <c r="A15" s="14"/>
      <c r="B15" s="9"/>
      <c r="C15" s="208"/>
      <c r="D15" s="209"/>
      <c r="E15" s="210"/>
      <c r="F15" s="211" t="s">
        <v>16</v>
      </c>
      <c r="G15" s="212"/>
      <c r="H15" s="213">
        <f>SUM(H7:H14)</f>
        <v>0</v>
      </c>
      <c r="I15" s="44"/>
      <c r="M15" s="10"/>
    </row>
    <row r="16" spans="1:13" x14ac:dyDescent="0.2">
      <c r="A16" s="50"/>
      <c r="B16" s="44"/>
      <c r="C16" s="210"/>
      <c r="D16" s="214"/>
      <c r="E16" s="210"/>
      <c r="F16" s="215"/>
      <c r="G16" s="212"/>
      <c r="H16" s="212"/>
      <c r="I16" s="44"/>
    </row>
    <row r="17" spans="1:13" ht="13.5" thickBot="1" x14ac:dyDescent="0.25">
      <c r="A17" s="50"/>
      <c r="B17" s="45" t="s">
        <v>53</v>
      </c>
      <c r="C17" s="210"/>
      <c r="D17" s="214"/>
      <c r="E17" s="210"/>
      <c r="F17" s="215"/>
      <c r="G17" s="212"/>
      <c r="H17" s="212"/>
      <c r="I17" s="44"/>
    </row>
    <row r="18" spans="1:13" ht="13.5" thickBot="1" x14ac:dyDescent="0.25">
      <c r="A18" s="55" t="s">
        <v>0</v>
      </c>
      <c r="B18" s="60" t="s">
        <v>1</v>
      </c>
      <c r="C18" s="57" t="s">
        <v>2</v>
      </c>
      <c r="D18" s="166" t="s">
        <v>3</v>
      </c>
      <c r="E18" s="74" t="s">
        <v>10</v>
      </c>
      <c r="F18" s="99" t="s">
        <v>3</v>
      </c>
      <c r="G18" s="75" t="s">
        <v>11</v>
      </c>
      <c r="H18" s="58" t="s">
        <v>48</v>
      </c>
      <c r="I18" s="44"/>
    </row>
    <row r="19" spans="1:13" s="44" customFormat="1" x14ac:dyDescent="0.2">
      <c r="A19" s="123">
        <v>2.1</v>
      </c>
      <c r="B19" s="124" t="s">
        <v>130</v>
      </c>
      <c r="C19" s="190" t="s">
        <v>83</v>
      </c>
      <c r="D19" s="191">
        <v>1</v>
      </c>
      <c r="E19" s="192">
        <v>1</v>
      </c>
      <c r="F19" s="162">
        <f t="shared" ref="F19:F22" si="3">ROUNDUP(D19*E19,0)</f>
        <v>1</v>
      </c>
      <c r="G19" s="216"/>
      <c r="H19" s="193">
        <f>F19*G19</f>
        <v>0</v>
      </c>
      <c r="J19" s="10"/>
      <c r="K19" s="10"/>
      <c r="L19" s="10"/>
      <c r="M19" s="10"/>
    </row>
    <row r="20" spans="1:13" x14ac:dyDescent="0.2">
      <c r="A20" s="114" t="s">
        <v>59</v>
      </c>
      <c r="B20" s="125" t="s">
        <v>221</v>
      </c>
      <c r="C20" s="194" t="s">
        <v>84</v>
      </c>
      <c r="D20" s="217">
        <v>26</v>
      </c>
      <c r="E20" s="196">
        <v>1</v>
      </c>
      <c r="F20" s="163">
        <f t="shared" si="3"/>
        <v>26</v>
      </c>
      <c r="G20" s="218"/>
      <c r="H20" s="197">
        <f>F20*G20</f>
        <v>0</v>
      </c>
      <c r="I20" s="44"/>
      <c r="M20" s="10"/>
    </row>
    <row r="21" spans="1:13" s="44" customFormat="1" x14ac:dyDescent="0.2">
      <c r="A21" s="114" t="s">
        <v>114</v>
      </c>
      <c r="B21" s="125" t="s">
        <v>222</v>
      </c>
      <c r="C21" s="198" t="s">
        <v>82</v>
      </c>
      <c r="D21" s="217">
        <v>134</v>
      </c>
      <c r="E21" s="196">
        <v>1</v>
      </c>
      <c r="F21" s="163">
        <f t="shared" ref="F21" si="4">ROUNDUP(D21*E21,0)</f>
        <v>134</v>
      </c>
      <c r="G21" s="218"/>
      <c r="H21" s="197">
        <f>F21*G21</f>
        <v>0</v>
      </c>
      <c r="J21" s="10"/>
      <c r="K21" s="10"/>
      <c r="L21" s="10"/>
      <c r="M21" s="10"/>
    </row>
    <row r="22" spans="1:13" s="44" customFormat="1" ht="39" thickBot="1" x14ac:dyDescent="0.25">
      <c r="A22" s="126" t="s">
        <v>308</v>
      </c>
      <c r="B22" s="127" t="s">
        <v>311</v>
      </c>
      <c r="C22" s="219" t="s">
        <v>82</v>
      </c>
      <c r="D22" s="220">
        <v>1</v>
      </c>
      <c r="E22" s="221">
        <v>1</v>
      </c>
      <c r="F22" s="167">
        <f t="shared" si="3"/>
        <v>1</v>
      </c>
      <c r="G22" s="222"/>
      <c r="H22" s="207">
        <f>F22*G22</f>
        <v>0</v>
      </c>
      <c r="J22" s="10"/>
      <c r="K22" s="10"/>
      <c r="L22" s="10"/>
      <c r="M22" s="10"/>
    </row>
    <row r="23" spans="1:13" ht="13.5" thickBot="1" x14ac:dyDescent="0.25">
      <c r="A23" s="42"/>
      <c r="B23" s="44"/>
      <c r="C23" s="210"/>
      <c r="D23" s="214"/>
      <c r="E23" s="210"/>
      <c r="F23" s="211" t="s">
        <v>16</v>
      </c>
      <c r="G23" s="212"/>
      <c r="H23" s="213">
        <f>SUM(H19:H22)</f>
        <v>0</v>
      </c>
      <c r="I23" s="44"/>
      <c r="M23" s="10"/>
    </row>
    <row r="24" spans="1:13" s="44" customFormat="1" ht="13.5" customHeight="1" x14ac:dyDescent="0.2">
      <c r="A24" s="50"/>
      <c r="C24" s="210"/>
      <c r="D24" s="214"/>
      <c r="E24" s="210"/>
      <c r="F24" s="215"/>
      <c r="G24" s="212"/>
      <c r="H24" s="212"/>
      <c r="J24" s="10"/>
      <c r="K24" s="10"/>
      <c r="L24" s="10"/>
    </row>
    <row r="25" spans="1:13" ht="13.5" thickBot="1" x14ac:dyDescent="0.25">
      <c r="A25" s="50"/>
      <c r="B25" s="45" t="s">
        <v>54</v>
      </c>
      <c r="C25" s="210"/>
      <c r="D25" s="214"/>
      <c r="E25" s="210"/>
      <c r="F25" s="215"/>
      <c r="G25" s="212"/>
      <c r="H25" s="212"/>
      <c r="I25" s="44"/>
    </row>
    <row r="26" spans="1:13" ht="13.5" thickBot="1" x14ac:dyDescent="0.25">
      <c r="A26" s="61" t="s">
        <v>0</v>
      </c>
      <c r="B26" s="56" t="s">
        <v>1</v>
      </c>
      <c r="C26" s="62" t="s">
        <v>2</v>
      </c>
      <c r="D26" s="168" t="s">
        <v>3</v>
      </c>
      <c r="E26" s="76" t="s">
        <v>10</v>
      </c>
      <c r="F26" s="100" t="s">
        <v>3</v>
      </c>
      <c r="G26" s="77" t="s">
        <v>11</v>
      </c>
      <c r="H26" s="59" t="s">
        <v>48</v>
      </c>
      <c r="I26" s="44"/>
    </row>
    <row r="27" spans="1:13" x14ac:dyDescent="0.2">
      <c r="A27" s="128" t="s">
        <v>17</v>
      </c>
      <c r="B27" s="129" t="s">
        <v>118</v>
      </c>
      <c r="C27" s="223" t="s">
        <v>83</v>
      </c>
      <c r="D27" s="224">
        <v>308</v>
      </c>
      <c r="E27" s="225">
        <v>1</v>
      </c>
      <c r="F27" s="169">
        <f t="shared" ref="F27:F34" si="5">ROUNDUP(D27*E27,0)</f>
        <v>308</v>
      </c>
      <c r="G27" s="226"/>
      <c r="H27" s="193">
        <f>F27*G27</f>
        <v>0</v>
      </c>
      <c r="I27" s="44"/>
      <c r="M27" s="10"/>
    </row>
    <row r="28" spans="1:13" s="44" customFormat="1" x14ac:dyDescent="0.2">
      <c r="A28" s="128" t="s">
        <v>152</v>
      </c>
      <c r="B28" s="129" t="s">
        <v>119</v>
      </c>
      <c r="C28" s="223" t="s">
        <v>83</v>
      </c>
      <c r="D28" s="224">
        <v>208</v>
      </c>
      <c r="E28" s="225">
        <v>1</v>
      </c>
      <c r="F28" s="169">
        <f t="shared" ref="F28" si="6">ROUNDUP(D28*E28,0)</f>
        <v>208</v>
      </c>
      <c r="G28" s="226"/>
      <c r="H28" s="197">
        <f>F28*G28</f>
        <v>0</v>
      </c>
      <c r="J28" s="10"/>
      <c r="K28" s="10"/>
      <c r="L28" s="10"/>
      <c r="M28" s="10"/>
    </row>
    <row r="29" spans="1:13" s="7" customFormat="1" x14ac:dyDescent="0.2">
      <c r="A29" s="130" t="s">
        <v>153</v>
      </c>
      <c r="B29" s="125" t="s">
        <v>89</v>
      </c>
      <c r="C29" s="227" t="s">
        <v>83</v>
      </c>
      <c r="D29" s="228">
        <v>390</v>
      </c>
      <c r="E29" s="229">
        <v>1</v>
      </c>
      <c r="F29" s="170">
        <f t="shared" si="5"/>
        <v>390</v>
      </c>
      <c r="G29" s="230"/>
      <c r="H29" s="197">
        <f>F29*G29</f>
        <v>0</v>
      </c>
      <c r="J29" s="10"/>
      <c r="K29" s="10"/>
      <c r="L29" s="10"/>
      <c r="M29" s="10"/>
    </row>
    <row r="30" spans="1:13" s="7" customFormat="1" x14ac:dyDescent="0.2">
      <c r="A30" s="130" t="s">
        <v>154</v>
      </c>
      <c r="B30" s="131" t="s">
        <v>282</v>
      </c>
      <c r="C30" s="227" t="s">
        <v>83</v>
      </c>
      <c r="D30" s="228">
        <v>1</v>
      </c>
      <c r="E30" s="229">
        <v>1</v>
      </c>
      <c r="F30" s="170">
        <f t="shared" si="5"/>
        <v>1</v>
      </c>
      <c r="G30" s="230"/>
      <c r="H30" s="197">
        <f t="shared" ref="H30:H33" si="7">F30*G30</f>
        <v>0</v>
      </c>
      <c r="J30" s="10"/>
      <c r="K30" s="10"/>
      <c r="L30" s="10"/>
      <c r="M30" s="10"/>
    </row>
    <row r="31" spans="1:13" x14ac:dyDescent="0.2">
      <c r="A31" s="130" t="s">
        <v>155</v>
      </c>
      <c r="B31" s="70" t="s">
        <v>21</v>
      </c>
      <c r="C31" s="227" t="s">
        <v>83</v>
      </c>
      <c r="D31" s="228">
        <v>53</v>
      </c>
      <c r="E31" s="229">
        <v>1</v>
      </c>
      <c r="F31" s="170">
        <f t="shared" si="5"/>
        <v>53</v>
      </c>
      <c r="G31" s="230"/>
      <c r="H31" s="197">
        <f t="shared" si="7"/>
        <v>0</v>
      </c>
      <c r="I31" s="44"/>
      <c r="M31" s="10"/>
    </row>
    <row r="32" spans="1:13" x14ac:dyDescent="0.2">
      <c r="A32" s="130" t="s">
        <v>156</v>
      </c>
      <c r="B32" s="70" t="s">
        <v>112</v>
      </c>
      <c r="C32" s="227" t="s">
        <v>82</v>
      </c>
      <c r="D32" s="228">
        <v>1012</v>
      </c>
      <c r="E32" s="229">
        <v>1</v>
      </c>
      <c r="F32" s="170">
        <f t="shared" si="5"/>
        <v>1012</v>
      </c>
      <c r="G32" s="230"/>
      <c r="H32" s="197">
        <f t="shared" si="7"/>
        <v>0</v>
      </c>
      <c r="I32" s="44"/>
      <c r="M32" s="10"/>
    </row>
    <row r="33" spans="1:13" x14ac:dyDescent="0.2">
      <c r="A33" s="130" t="s">
        <v>157</v>
      </c>
      <c r="B33" s="70" t="s">
        <v>30</v>
      </c>
      <c r="C33" s="231" t="s">
        <v>5</v>
      </c>
      <c r="D33" s="228">
        <v>5</v>
      </c>
      <c r="E33" s="229">
        <v>1.1000000000000001</v>
      </c>
      <c r="F33" s="170">
        <f t="shared" si="5"/>
        <v>6</v>
      </c>
      <c r="G33" s="230"/>
      <c r="H33" s="197">
        <f t="shared" si="7"/>
        <v>0</v>
      </c>
      <c r="I33" s="44"/>
      <c r="M33" s="10"/>
    </row>
    <row r="34" spans="1:13" ht="13.5" thickBot="1" x14ac:dyDescent="0.25">
      <c r="A34" s="132" t="s">
        <v>158</v>
      </c>
      <c r="B34" s="133" t="s">
        <v>15</v>
      </c>
      <c r="C34" s="232" t="s">
        <v>5</v>
      </c>
      <c r="D34" s="233">
        <v>5</v>
      </c>
      <c r="E34" s="234">
        <v>1.1000000000000001</v>
      </c>
      <c r="F34" s="171">
        <f t="shared" si="5"/>
        <v>6</v>
      </c>
      <c r="G34" s="235"/>
      <c r="H34" s="207">
        <f>F34*G34</f>
        <v>0</v>
      </c>
      <c r="I34" s="44"/>
      <c r="M34" s="10"/>
    </row>
    <row r="35" spans="1:13" ht="13.5" thickBot="1" x14ac:dyDescent="0.25">
      <c r="A35" s="50"/>
      <c r="B35" s="44"/>
      <c r="C35" s="210"/>
      <c r="D35" s="214"/>
      <c r="E35" s="210"/>
      <c r="F35" s="211" t="s">
        <v>16</v>
      </c>
      <c r="G35" s="212"/>
      <c r="H35" s="213">
        <f>SUM(H27:H34)</f>
        <v>0</v>
      </c>
      <c r="I35" s="44"/>
      <c r="M35" s="10"/>
    </row>
    <row r="36" spans="1:13" s="44" customFormat="1" ht="8.25" customHeight="1" x14ac:dyDescent="0.2">
      <c r="A36" s="50"/>
      <c r="C36" s="210"/>
      <c r="D36" s="214"/>
      <c r="E36" s="210"/>
      <c r="F36" s="215"/>
      <c r="G36" s="212"/>
      <c r="H36" s="212"/>
      <c r="J36" s="10"/>
      <c r="K36" s="10"/>
      <c r="L36" s="10"/>
    </row>
    <row r="37" spans="1:13" ht="13.5" thickBot="1" x14ac:dyDescent="0.25">
      <c r="A37" s="50"/>
      <c r="B37" s="45" t="s">
        <v>55</v>
      </c>
      <c r="C37" s="210"/>
      <c r="D37" s="214"/>
      <c r="E37" s="210"/>
      <c r="F37" s="215"/>
      <c r="G37" s="212"/>
      <c r="H37" s="212"/>
      <c r="I37" s="44"/>
    </row>
    <row r="38" spans="1:13" ht="13.5" thickBot="1" x14ac:dyDescent="0.25">
      <c r="A38" s="61" t="s">
        <v>0</v>
      </c>
      <c r="B38" s="56" t="s">
        <v>1</v>
      </c>
      <c r="C38" s="62" t="s">
        <v>2</v>
      </c>
      <c r="D38" s="168" t="s">
        <v>3</v>
      </c>
      <c r="E38" s="76" t="s">
        <v>10</v>
      </c>
      <c r="F38" s="100" t="s">
        <v>3</v>
      </c>
      <c r="G38" s="77" t="s">
        <v>11</v>
      </c>
      <c r="H38" s="59" t="s">
        <v>48</v>
      </c>
      <c r="I38" s="44"/>
    </row>
    <row r="39" spans="1:13" s="12" customFormat="1" x14ac:dyDescent="0.2">
      <c r="A39" s="128" t="s">
        <v>18</v>
      </c>
      <c r="B39" s="134" t="s">
        <v>31</v>
      </c>
      <c r="C39" s="236" t="s">
        <v>82</v>
      </c>
      <c r="D39" s="237">
        <v>1012</v>
      </c>
      <c r="E39" s="238">
        <v>1</v>
      </c>
      <c r="F39" s="172">
        <f>ROUNDUP(D39*E39,0)</f>
        <v>1012</v>
      </c>
      <c r="G39" s="239"/>
      <c r="H39" s="193">
        <f>F39*G39</f>
        <v>0</v>
      </c>
      <c r="J39" s="10"/>
      <c r="K39" s="10"/>
      <c r="L39" s="10"/>
      <c r="M39" s="10"/>
    </row>
    <row r="40" spans="1:13" ht="13.5" thickBot="1" x14ac:dyDescent="0.25">
      <c r="A40" s="132" t="s">
        <v>19</v>
      </c>
      <c r="B40" s="135" t="s">
        <v>8</v>
      </c>
      <c r="C40" s="232" t="s">
        <v>83</v>
      </c>
      <c r="D40" s="240">
        <v>495</v>
      </c>
      <c r="E40" s="234">
        <v>1</v>
      </c>
      <c r="F40" s="171">
        <f>ROUNDUP(D40*E40,0)</f>
        <v>495</v>
      </c>
      <c r="G40" s="235"/>
      <c r="H40" s="206">
        <f>F40*G40</f>
        <v>0</v>
      </c>
      <c r="I40" s="44"/>
      <c r="M40" s="10"/>
    </row>
    <row r="41" spans="1:13" ht="13.5" thickBot="1" x14ac:dyDescent="0.25">
      <c r="A41" s="4"/>
      <c r="B41" s="8"/>
      <c r="C41" s="241"/>
      <c r="D41" s="209"/>
      <c r="E41" s="210"/>
      <c r="F41" s="211" t="s">
        <v>16</v>
      </c>
      <c r="G41" s="212"/>
      <c r="H41" s="213">
        <f>SUM(H39:H40)</f>
        <v>0</v>
      </c>
      <c r="I41" s="44"/>
      <c r="M41" s="10"/>
    </row>
    <row r="42" spans="1:13" x14ac:dyDescent="0.2">
      <c r="A42" s="50"/>
      <c r="B42" s="44"/>
      <c r="C42" s="210"/>
      <c r="D42" s="214"/>
      <c r="E42" s="210"/>
      <c r="F42" s="242"/>
      <c r="G42" s="212"/>
      <c r="H42" s="212"/>
      <c r="I42" s="44"/>
    </row>
    <row r="43" spans="1:13" s="3" customFormat="1" ht="13.5" thickBot="1" x14ac:dyDescent="0.25">
      <c r="A43" s="15"/>
      <c r="B43" s="45" t="s">
        <v>72</v>
      </c>
      <c r="C43" s="243"/>
      <c r="D43" s="244"/>
      <c r="E43" s="243"/>
      <c r="F43" s="245"/>
      <c r="G43" s="243"/>
      <c r="H43" s="243"/>
      <c r="J43" s="82"/>
      <c r="K43" s="82"/>
      <c r="L43" s="82"/>
    </row>
    <row r="44" spans="1:13" ht="13.5" thickBot="1" x14ac:dyDescent="0.25">
      <c r="A44" s="55" t="s">
        <v>0</v>
      </c>
      <c r="B44" s="89" t="s">
        <v>1</v>
      </c>
      <c r="C44" s="62" t="s">
        <v>2</v>
      </c>
      <c r="D44" s="168" t="s">
        <v>3</v>
      </c>
      <c r="E44" s="76" t="s">
        <v>10</v>
      </c>
      <c r="F44" s="100" t="s">
        <v>3</v>
      </c>
      <c r="G44" s="77" t="s">
        <v>11</v>
      </c>
      <c r="H44" s="59" t="s">
        <v>48</v>
      </c>
      <c r="I44" s="44"/>
    </row>
    <row r="45" spans="1:13" s="44" customFormat="1" x14ac:dyDescent="0.2">
      <c r="A45" s="112" t="s">
        <v>60</v>
      </c>
      <c r="B45" s="136" t="s">
        <v>118</v>
      </c>
      <c r="C45" s="97" t="s">
        <v>83</v>
      </c>
      <c r="D45" s="173">
        <v>105</v>
      </c>
      <c r="E45" s="225">
        <v>1</v>
      </c>
      <c r="F45" s="174">
        <f t="shared" ref="F45:F47" si="8">ROUNDUP(D45*E45,0)</f>
        <v>105</v>
      </c>
      <c r="G45" s="226"/>
      <c r="H45" s="193">
        <f>F45*G45</f>
        <v>0</v>
      </c>
      <c r="J45" s="10"/>
      <c r="K45" s="10"/>
      <c r="L45" s="10"/>
    </row>
    <row r="46" spans="1:13" s="44" customFormat="1" x14ac:dyDescent="0.2">
      <c r="A46" s="137" t="s">
        <v>137</v>
      </c>
      <c r="B46" s="138" t="s">
        <v>251</v>
      </c>
      <c r="C46" s="98" t="s">
        <v>83</v>
      </c>
      <c r="D46" s="175">
        <v>105</v>
      </c>
      <c r="E46" s="225">
        <v>1</v>
      </c>
      <c r="F46" s="169">
        <f t="shared" si="8"/>
        <v>105</v>
      </c>
      <c r="G46" s="226"/>
      <c r="H46" s="197">
        <f>F46*G46</f>
        <v>0</v>
      </c>
      <c r="J46" s="10"/>
      <c r="K46" s="10"/>
      <c r="L46" s="10"/>
    </row>
    <row r="47" spans="1:13" s="44" customFormat="1" x14ac:dyDescent="0.2">
      <c r="A47" s="137" t="s">
        <v>92</v>
      </c>
      <c r="B47" s="139" t="s">
        <v>115</v>
      </c>
      <c r="C47" s="98" t="s">
        <v>5</v>
      </c>
      <c r="D47" s="175">
        <v>2</v>
      </c>
      <c r="E47" s="225">
        <v>1</v>
      </c>
      <c r="F47" s="169">
        <f t="shared" si="8"/>
        <v>2</v>
      </c>
      <c r="G47" s="226"/>
      <c r="H47" s="197">
        <f>F47*G47</f>
        <v>0</v>
      </c>
      <c r="J47" s="10"/>
      <c r="K47" s="10"/>
      <c r="L47" s="10"/>
    </row>
    <row r="48" spans="1:13" s="11" customFormat="1" x14ac:dyDescent="0.2">
      <c r="A48" s="137" t="s">
        <v>93</v>
      </c>
      <c r="B48" s="140" t="s">
        <v>250</v>
      </c>
      <c r="C48" s="246" t="s">
        <v>83</v>
      </c>
      <c r="D48" s="247">
        <v>65</v>
      </c>
      <c r="E48" s="248">
        <v>1</v>
      </c>
      <c r="F48" s="172">
        <f t="shared" ref="F48:F80" si="9">ROUNDUP(D48*E48,0)</f>
        <v>65</v>
      </c>
      <c r="G48" s="249"/>
      <c r="H48" s="197">
        <f t="shared" ref="H48:H66" si="10">F48*G48</f>
        <v>0</v>
      </c>
      <c r="J48" s="83"/>
      <c r="K48" s="83"/>
      <c r="L48" s="83"/>
      <c r="M48" s="83"/>
    </row>
    <row r="49" spans="1:13" s="11" customFormat="1" x14ac:dyDescent="0.2">
      <c r="A49" s="137" t="s">
        <v>159</v>
      </c>
      <c r="B49" s="140" t="s">
        <v>259</v>
      </c>
      <c r="C49" s="246" t="s">
        <v>83</v>
      </c>
      <c r="D49" s="247">
        <v>402</v>
      </c>
      <c r="E49" s="248">
        <v>1</v>
      </c>
      <c r="F49" s="172">
        <f t="shared" ref="F49" si="11">ROUNDUP(D49*E49,0)</f>
        <v>402</v>
      </c>
      <c r="G49" s="249"/>
      <c r="H49" s="197">
        <f t="shared" si="10"/>
        <v>0</v>
      </c>
      <c r="J49" s="83"/>
      <c r="K49" s="83"/>
      <c r="L49" s="83"/>
      <c r="M49" s="83"/>
    </row>
    <row r="50" spans="1:13" s="11" customFormat="1" x14ac:dyDescent="0.2">
      <c r="A50" s="137" t="s">
        <v>160</v>
      </c>
      <c r="B50" s="140" t="s">
        <v>43</v>
      </c>
      <c r="C50" s="250" t="s">
        <v>83</v>
      </c>
      <c r="D50" s="251">
        <v>2</v>
      </c>
      <c r="E50" s="229">
        <v>1</v>
      </c>
      <c r="F50" s="170">
        <f t="shared" si="9"/>
        <v>2</v>
      </c>
      <c r="G50" s="230"/>
      <c r="H50" s="197">
        <f t="shared" si="10"/>
        <v>0</v>
      </c>
      <c r="J50" s="83"/>
      <c r="K50" s="83"/>
      <c r="L50" s="83"/>
      <c r="M50" s="83"/>
    </row>
    <row r="51" spans="1:13" x14ac:dyDescent="0.2">
      <c r="A51" s="137" t="s">
        <v>161</v>
      </c>
      <c r="B51" s="141" t="s">
        <v>32</v>
      </c>
      <c r="C51" s="252" t="s">
        <v>84</v>
      </c>
      <c r="D51" s="175">
        <v>204</v>
      </c>
      <c r="E51" s="229">
        <v>1</v>
      </c>
      <c r="F51" s="170">
        <f t="shared" si="9"/>
        <v>204</v>
      </c>
      <c r="G51" s="253"/>
      <c r="H51" s="197">
        <f t="shared" si="10"/>
        <v>0</v>
      </c>
      <c r="I51" s="44"/>
      <c r="M51" s="83"/>
    </row>
    <row r="52" spans="1:13" x14ac:dyDescent="0.2">
      <c r="A52" s="137" t="s">
        <v>162</v>
      </c>
      <c r="B52" s="115" t="s">
        <v>7</v>
      </c>
      <c r="C52" s="194" t="s">
        <v>83</v>
      </c>
      <c r="D52" s="251">
        <v>253</v>
      </c>
      <c r="E52" s="229">
        <v>1</v>
      </c>
      <c r="F52" s="170">
        <f t="shared" si="9"/>
        <v>253</v>
      </c>
      <c r="G52" s="253"/>
      <c r="H52" s="197">
        <f t="shared" si="10"/>
        <v>0</v>
      </c>
      <c r="I52" s="44"/>
      <c r="M52" s="10"/>
    </row>
    <row r="53" spans="1:13" x14ac:dyDescent="0.2">
      <c r="A53" s="137" t="s">
        <v>163</v>
      </c>
      <c r="B53" s="116" t="s">
        <v>49</v>
      </c>
      <c r="C53" s="194" t="s">
        <v>83</v>
      </c>
      <c r="D53" s="251">
        <v>65</v>
      </c>
      <c r="E53" s="229">
        <v>1</v>
      </c>
      <c r="F53" s="170">
        <f t="shared" si="9"/>
        <v>65</v>
      </c>
      <c r="G53" s="230"/>
      <c r="H53" s="197">
        <f t="shared" si="10"/>
        <v>0</v>
      </c>
      <c r="I53" s="44"/>
      <c r="M53" s="10"/>
    </row>
    <row r="54" spans="1:13" x14ac:dyDescent="0.2">
      <c r="A54" s="137" t="s">
        <v>164</v>
      </c>
      <c r="B54" s="142" t="s">
        <v>71</v>
      </c>
      <c r="C54" s="194" t="s">
        <v>83</v>
      </c>
      <c r="D54" s="251">
        <v>206</v>
      </c>
      <c r="E54" s="229">
        <v>1</v>
      </c>
      <c r="F54" s="170">
        <f t="shared" si="9"/>
        <v>206</v>
      </c>
      <c r="G54" s="253"/>
      <c r="H54" s="197">
        <f t="shared" si="10"/>
        <v>0</v>
      </c>
      <c r="I54" s="44"/>
      <c r="M54" s="10"/>
    </row>
    <row r="55" spans="1:13" x14ac:dyDescent="0.2">
      <c r="A55" s="137" t="s">
        <v>165</v>
      </c>
      <c r="B55" s="115" t="s">
        <v>252</v>
      </c>
      <c r="C55" s="194" t="s">
        <v>84</v>
      </c>
      <c r="D55" s="251">
        <v>3</v>
      </c>
      <c r="E55" s="229">
        <v>1</v>
      </c>
      <c r="F55" s="170">
        <f t="shared" si="9"/>
        <v>3</v>
      </c>
      <c r="G55" s="253"/>
      <c r="H55" s="197">
        <f t="shared" si="10"/>
        <v>0</v>
      </c>
      <c r="I55" s="44"/>
      <c r="M55" s="10"/>
    </row>
    <row r="56" spans="1:13" x14ac:dyDescent="0.2">
      <c r="A56" s="137" t="s">
        <v>166</v>
      </c>
      <c r="B56" s="142" t="s">
        <v>253</v>
      </c>
      <c r="C56" s="194" t="s">
        <v>84</v>
      </c>
      <c r="D56" s="251">
        <v>78</v>
      </c>
      <c r="E56" s="229">
        <v>1</v>
      </c>
      <c r="F56" s="170">
        <f t="shared" si="9"/>
        <v>78</v>
      </c>
      <c r="G56" s="253"/>
      <c r="H56" s="197">
        <f t="shared" si="10"/>
        <v>0</v>
      </c>
      <c r="I56" s="44"/>
      <c r="M56" s="10"/>
    </row>
    <row r="57" spans="1:13" x14ac:dyDescent="0.2">
      <c r="A57" s="137" t="s">
        <v>167</v>
      </c>
      <c r="B57" s="142" t="s">
        <v>254</v>
      </c>
      <c r="C57" s="194" t="s">
        <v>84</v>
      </c>
      <c r="D57" s="251">
        <v>90</v>
      </c>
      <c r="E57" s="229">
        <v>1</v>
      </c>
      <c r="F57" s="170">
        <f t="shared" si="9"/>
        <v>90</v>
      </c>
      <c r="G57" s="253"/>
      <c r="H57" s="197">
        <f t="shared" si="10"/>
        <v>0</v>
      </c>
      <c r="I57" s="44"/>
      <c r="M57" s="10"/>
    </row>
    <row r="58" spans="1:13" s="44" customFormat="1" x14ac:dyDescent="0.2">
      <c r="A58" s="137" t="s">
        <v>168</v>
      </c>
      <c r="B58" s="115" t="s">
        <v>255</v>
      </c>
      <c r="C58" s="194" t="s">
        <v>84</v>
      </c>
      <c r="D58" s="251">
        <v>17</v>
      </c>
      <c r="E58" s="229">
        <v>1</v>
      </c>
      <c r="F58" s="170">
        <f t="shared" ref="F58" si="12">ROUNDUP(D58*E58,0)</f>
        <v>17</v>
      </c>
      <c r="G58" s="253"/>
      <c r="H58" s="197">
        <f t="shared" si="10"/>
        <v>0</v>
      </c>
      <c r="J58" s="10"/>
      <c r="K58" s="10"/>
      <c r="L58" s="10"/>
      <c r="M58" s="10"/>
    </row>
    <row r="59" spans="1:13" s="44" customFormat="1" x14ac:dyDescent="0.2">
      <c r="A59" s="137" t="s">
        <v>169</v>
      </c>
      <c r="B59" s="142" t="s">
        <v>129</v>
      </c>
      <c r="C59" s="198" t="s">
        <v>84</v>
      </c>
      <c r="D59" s="251">
        <v>5</v>
      </c>
      <c r="E59" s="229">
        <v>1</v>
      </c>
      <c r="F59" s="170">
        <f t="shared" ref="F59" si="13">ROUNDUP(D59*E59,0)</f>
        <v>5</v>
      </c>
      <c r="G59" s="253"/>
      <c r="H59" s="197">
        <f t="shared" si="10"/>
        <v>0</v>
      </c>
      <c r="J59" s="10"/>
      <c r="K59" s="10"/>
      <c r="L59" s="10"/>
      <c r="M59" s="10"/>
    </row>
    <row r="60" spans="1:13" x14ac:dyDescent="0.2">
      <c r="A60" s="137" t="s">
        <v>170</v>
      </c>
      <c r="B60" s="115" t="s">
        <v>138</v>
      </c>
      <c r="C60" s="198" t="s">
        <v>84</v>
      </c>
      <c r="D60" s="251">
        <v>20</v>
      </c>
      <c r="E60" s="229">
        <v>1</v>
      </c>
      <c r="F60" s="170">
        <f t="shared" si="9"/>
        <v>20</v>
      </c>
      <c r="G60" s="253"/>
      <c r="H60" s="197">
        <f t="shared" si="10"/>
        <v>0</v>
      </c>
      <c r="I60" s="44"/>
      <c r="M60" s="10"/>
    </row>
    <row r="61" spans="1:13" s="44" customFormat="1" x14ac:dyDescent="0.2">
      <c r="A61" s="137" t="s">
        <v>171</v>
      </c>
      <c r="B61" s="115" t="s">
        <v>139</v>
      </c>
      <c r="C61" s="198" t="s">
        <v>84</v>
      </c>
      <c r="D61" s="251">
        <v>112</v>
      </c>
      <c r="E61" s="229">
        <v>1</v>
      </c>
      <c r="F61" s="170">
        <f t="shared" ref="F61" si="14">ROUNDUP(D61*E61,0)</f>
        <v>112</v>
      </c>
      <c r="G61" s="253"/>
      <c r="H61" s="197">
        <f t="shared" si="10"/>
        <v>0</v>
      </c>
      <c r="J61" s="10"/>
      <c r="K61" s="10"/>
      <c r="L61" s="10"/>
      <c r="M61" s="10"/>
    </row>
    <row r="62" spans="1:13" s="44" customFormat="1" ht="25.5" x14ac:dyDescent="0.2">
      <c r="A62" s="137" t="s">
        <v>172</v>
      </c>
      <c r="B62" s="116" t="s">
        <v>256</v>
      </c>
      <c r="C62" s="198" t="s">
        <v>84</v>
      </c>
      <c r="D62" s="251">
        <v>24</v>
      </c>
      <c r="E62" s="229">
        <v>1</v>
      </c>
      <c r="F62" s="170">
        <f t="shared" si="9"/>
        <v>24</v>
      </c>
      <c r="G62" s="253"/>
      <c r="H62" s="197">
        <f t="shared" si="10"/>
        <v>0</v>
      </c>
      <c r="J62" s="81"/>
      <c r="K62" s="10"/>
      <c r="L62" s="10"/>
      <c r="M62" s="10"/>
    </row>
    <row r="63" spans="1:13" s="44" customFormat="1" ht="27.75" customHeight="1" x14ac:dyDescent="0.2">
      <c r="A63" s="137" t="s">
        <v>173</v>
      </c>
      <c r="B63" s="116" t="s">
        <v>257</v>
      </c>
      <c r="C63" s="198" t="s">
        <v>5</v>
      </c>
      <c r="D63" s="251">
        <v>2</v>
      </c>
      <c r="E63" s="229">
        <v>1.1000000000000001</v>
      </c>
      <c r="F63" s="170">
        <f t="shared" si="9"/>
        <v>3</v>
      </c>
      <c r="G63" s="253"/>
      <c r="H63" s="197">
        <f t="shared" si="10"/>
        <v>0</v>
      </c>
      <c r="J63" s="81"/>
      <c r="K63" s="10"/>
      <c r="L63" s="10"/>
      <c r="M63" s="10"/>
    </row>
    <row r="64" spans="1:13" x14ac:dyDescent="0.2">
      <c r="A64" s="137" t="s">
        <v>174</v>
      </c>
      <c r="B64" s="115" t="s">
        <v>33</v>
      </c>
      <c r="C64" s="198" t="s">
        <v>84</v>
      </c>
      <c r="D64" s="251">
        <v>325</v>
      </c>
      <c r="E64" s="229">
        <v>1</v>
      </c>
      <c r="F64" s="170">
        <f t="shared" si="9"/>
        <v>325</v>
      </c>
      <c r="G64" s="253"/>
      <c r="H64" s="197">
        <f t="shared" si="10"/>
        <v>0</v>
      </c>
      <c r="I64" s="44"/>
      <c r="M64" s="10"/>
    </row>
    <row r="65" spans="1:14" x14ac:dyDescent="0.2">
      <c r="A65" s="137" t="s">
        <v>175</v>
      </c>
      <c r="B65" s="116" t="s">
        <v>50</v>
      </c>
      <c r="C65" s="194" t="s">
        <v>5</v>
      </c>
      <c r="D65" s="251">
        <v>10</v>
      </c>
      <c r="E65" s="229">
        <v>1.1000000000000001</v>
      </c>
      <c r="F65" s="170">
        <f t="shared" si="9"/>
        <v>11</v>
      </c>
      <c r="G65" s="253"/>
      <c r="H65" s="197">
        <f t="shared" si="10"/>
        <v>0</v>
      </c>
      <c r="I65" s="44"/>
      <c r="M65" s="10"/>
    </row>
    <row r="66" spans="1:14" x14ac:dyDescent="0.2">
      <c r="A66" s="137" t="s">
        <v>176</v>
      </c>
      <c r="B66" s="116" t="s">
        <v>34</v>
      </c>
      <c r="C66" s="194" t="s">
        <v>5</v>
      </c>
      <c r="D66" s="251">
        <v>7</v>
      </c>
      <c r="E66" s="229">
        <v>1.1000000000000001</v>
      </c>
      <c r="F66" s="170">
        <f t="shared" si="9"/>
        <v>8</v>
      </c>
      <c r="G66" s="253"/>
      <c r="H66" s="197">
        <f t="shared" si="10"/>
        <v>0</v>
      </c>
      <c r="I66" s="44"/>
      <c r="M66" s="10"/>
    </row>
    <row r="67" spans="1:14" s="44" customFormat="1" x14ac:dyDescent="0.2">
      <c r="A67" s="137" t="s">
        <v>177</v>
      </c>
      <c r="B67" s="116" t="s">
        <v>140</v>
      </c>
      <c r="C67" s="98" t="s">
        <v>5</v>
      </c>
      <c r="D67" s="251">
        <v>2</v>
      </c>
      <c r="E67" s="229">
        <v>1.1000000000000001</v>
      </c>
      <c r="F67" s="170">
        <f t="shared" si="9"/>
        <v>3</v>
      </c>
      <c r="G67" s="230"/>
      <c r="H67" s="197">
        <f>F67*G67</f>
        <v>0</v>
      </c>
      <c r="J67" s="10"/>
      <c r="K67" s="10"/>
      <c r="L67" s="10"/>
      <c r="M67" s="10"/>
    </row>
    <row r="68" spans="1:14" s="44" customFormat="1" ht="25.5" x14ac:dyDescent="0.2">
      <c r="A68" s="137" t="s">
        <v>178</v>
      </c>
      <c r="B68" s="116" t="s">
        <v>258</v>
      </c>
      <c r="C68" s="98" t="s">
        <v>5</v>
      </c>
      <c r="D68" s="251">
        <v>1</v>
      </c>
      <c r="E68" s="229">
        <v>1.1000000000000001</v>
      </c>
      <c r="F68" s="170">
        <f t="shared" si="9"/>
        <v>2</v>
      </c>
      <c r="G68" s="254"/>
      <c r="H68" s="197">
        <f>F68*G68</f>
        <v>0</v>
      </c>
      <c r="I68" s="46"/>
      <c r="J68" s="10"/>
      <c r="K68" s="10"/>
      <c r="L68" s="10"/>
      <c r="M68" s="10"/>
      <c r="N68" s="46"/>
    </row>
    <row r="69" spans="1:14" s="44" customFormat="1" x14ac:dyDescent="0.2">
      <c r="A69" s="137" t="s">
        <v>179</v>
      </c>
      <c r="B69" s="116" t="s">
        <v>94</v>
      </c>
      <c r="C69" s="194" t="s">
        <v>38</v>
      </c>
      <c r="D69" s="251">
        <v>6</v>
      </c>
      <c r="E69" s="229">
        <v>1</v>
      </c>
      <c r="F69" s="170">
        <f t="shared" si="9"/>
        <v>6</v>
      </c>
      <c r="G69" s="253"/>
      <c r="H69" s="197">
        <f t="shared" ref="H69:H78" si="15">F69*G69</f>
        <v>0</v>
      </c>
      <c r="J69" s="10"/>
      <c r="K69" s="10"/>
      <c r="L69" s="10"/>
      <c r="M69" s="10"/>
    </row>
    <row r="70" spans="1:14" x14ac:dyDescent="0.2">
      <c r="A70" s="137" t="s">
        <v>180</v>
      </c>
      <c r="B70" s="116" t="s">
        <v>35</v>
      </c>
      <c r="C70" s="194" t="s">
        <v>38</v>
      </c>
      <c r="D70" s="251">
        <v>22</v>
      </c>
      <c r="E70" s="229">
        <v>1</v>
      </c>
      <c r="F70" s="170">
        <f t="shared" si="9"/>
        <v>22</v>
      </c>
      <c r="G70" s="253"/>
      <c r="H70" s="197">
        <f t="shared" si="15"/>
        <v>0</v>
      </c>
      <c r="I70" s="44"/>
      <c r="M70" s="10"/>
    </row>
    <row r="71" spans="1:14" s="44" customFormat="1" x14ac:dyDescent="0.2">
      <c r="A71" s="137" t="s">
        <v>181</v>
      </c>
      <c r="B71" s="116" t="s">
        <v>116</v>
      </c>
      <c r="C71" s="194" t="s">
        <v>38</v>
      </c>
      <c r="D71" s="251">
        <v>5</v>
      </c>
      <c r="E71" s="229">
        <v>1</v>
      </c>
      <c r="F71" s="170">
        <f t="shared" ref="F71" si="16">ROUNDUP(D71*E71,0)</f>
        <v>5</v>
      </c>
      <c r="G71" s="253"/>
      <c r="H71" s="197">
        <f t="shared" si="15"/>
        <v>0</v>
      </c>
      <c r="J71" s="10"/>
      <c r="K71" s="10"/>
      <c r="L71" s="10"/>
      <c r="M71" s="10"/>
    </row>
    <row r="72" spans="1:14" s="44" customFormat="1" x14ac:dyDescent="0.2">
      <c r="A72" s="137" t="s">
        <v>182</v>
      </c>
      <c r="B72" s="116" t="s">
        <v>141</v>
      </c>
      <c r="C72" s="198" t="s">
        <v>5</v>
      </c>
      <c r="D72" s="251">
        <v>4</v>
      </c>
      <c r="E72" s="229">
        <v>1.1000000000000001</v>
      </c>
      <c r="F72" s="170">
        <f t="shared" ref="F72" si="17">ROUNDUP(D72*E72,0)</f>
        <v>5</v>
      </c>
      <c r="G72" s="253"/>
      <c r="H72" s="197">
        <f t="shared" si="15"/>
        <v>0</v>
      </c>
      <c r="J72" s="10"/>
      <c r="K72" s="10"/>
      <c r="L72" s="10"/>
      <c r="M72" s="10"/>
    </row>
    <row r="73" spans="1:14" x14ac:dyDescent="0.2">
      <c r="A73" s="137" t="s">
        <v>183</v>
      </c>
      <c r="B73" s="116" t="s">
        <v>36</v>
      </c>
      <c r="C73" s="194" t="s">
        <v>5</v>
      </c>
      <c r="D73" s="251">
        <v>8</v>
      </c>
      <c r="E73" s="229">
        <v>1.1000000000000001</v>
      </c>
      <c r="F73" s="170">
        <f t="shared" si="9"/>
        <v>9</v>
      </c>
      <c r="G73" s="253"/>
      <c r="H73" s="197">
        <f t="shared" si="15"/>
        <v>0</v>
      </c>
      <c r="I73" s="44"/>
      <c r="M73" s="10"/>
    </row>
    <row r="74" spans="1:14" x14ac:dyDescent="0.2">
      <c r="A74" s="137" t="s">
        <v>184</v>
      </c>
      <c r="B74" s="116" t="s">
        <v>37</v>
      </c>
      <c r="C74" s="194" t="s">
        <v>5</v>
      </c>
      <c r="D74" s="251">
        <v>10</v>
      </c>
      <c r="E74" s="229">
        <v>1.1000000000000001</v>
      </c>
      <c r="F74" s="170">
        <f t="shared" si="9"/>
        <v>11</v>
      </c>
      <c r="G74" s="253"/>
      <c r="H74" s="197">
        <f t="shared" si="15"/>
        <v>0</v>
      </c>
      <c r="I74" s="44"/>
      <c r="M74" s="10"/>
    </row>
    <row r="75" spans="1:14" s="44" customFormat="1" x14ac:dyDescent="0.2">
      <c r="A75" s="137" t="s">
        <v>185</v>
      </c>
      <c r="B75" s="116" t="s">
        <v>117</v>
      </c>
      <c r="C75" s="194" t="s">
        <v>5</v>
      </c>
      <c r="D75" s="251">
        <v>1</v>
      </c>
      <c r="E75" s="229">
        <v>1.1000000000000001</v>
      </c>
      <c r="F75" s="170">
        <f t="shared" si="9"/>
        <v>2</v>
      </c>
      <c r="G75" s="253"/>
      <c r="H75" s="197">
        <f t="shared" si="15"/>
        <v>0</v>
      </c>
      <c r="J75" s="10"/>
      <c r="K75" s="10"/>
      <c r="L75" s="10"/>
      <c r="M75" s="10"/>
    </row>
    <row r="76" spans="1:14" s="44" customFormat="1" x14ac:dyDescent="0.2">
      <c r="A76" s="137" t="s">
        <v>186</v>
      </c>
      <c r="B76" s="143" t="s">
        <v>191</v>
      </c>
      <c r="C76" s="198" t="s">
        <v>5</v>
      </c>
      <c r="D76" s="251">
        <v>2</v>
      </c>
      <c r="E76" s="229">
        <v>1</v>
      </c>
      <c r="F76" s="170">
        <f t="shared" si="9"/>
        <v>2</v>
      </c>
      <c r="G76" s="253"/>
      <c r="H76" s="197">
        <f t="shared" si="15"/>
        <v>0</v>
      </c>
      <c r="J76" s="10"/>
      <c r="K76" s="10"/>
      <c r="L76" s="10"/>
      <c r="M76" s="10"/>
    </row>
    <row r="77" spans="1:14" x14ac:dyDescent="0.2">
      <c r="A77" s="137" t="s">
        <v>187</v>
      </c>
      <c r="B77" s="117" t="s">
        <v>13</v>
      </c>
      <c r="C77" s="194" t="s">
        <v>5</v>
      </c>
      <c r="D77" s="251">
        <v>2</v>
      </c>
      <c r="E77" s="229">
        <v>1</v>
      </c>
      <c r="F77" s="170">
        <f t="shared" si="9"/>
        <v>2</v>
      </c>
      <c r="G77" s="253"/>
      <c r="H77" s="197">
        <f t="shared" si="15"/>
        <v>0</v>
      </c>
      <c r="I77" s="44"/>
      <c r="M77" s="10"/>
    </row>
    <row r="78" spans="1:14" s="44" customFormat="1" x14ac:dyDescent="0.2">
      <c r="A78" s="137" t="s">
        <v>188</v>
      </c>
      <c r="B78" s="116" t="s">
        <v>14</v>
      </c>
      <c r="C78" s="250" t="s">
        <v>84</v>
      </c>
      <c r="D78" s="251">
        <v>0</v>
      </c>
      <c r="E78" s="229">
        <v>1</v>
      </c>
      <c r="F78" s="170">
        <f t="shared" si="9"/>
        <v>0</v>
      </c>
      <c r="G78" s="230"/>
      <c r="H78" s="197">
        <f t="shared" si="15"/>
        <v>0</v>
      </c>
      <c r="J78" s="10"/>
      <c r="K78" s="10"/>
      <c r="L78" s="10"/>
      <c r="M78" s="10"/>
    </row>
    <row r="79" spans="1:14" x14ac:dyDescent="0.2">
      <c r="A79" s="137" t="s">
        <v>189</v>
      </c>
      <c r="B79" s="144" t="s">
        <v>15</v>
      </c>
      <c r="C79" s="194" t="s">
        <v>5</v>
      </c>
      <c r="D79" s="228">
        <v>5</v>
      </c>
      <c r="E79" s="229">
        <v>1.1000000000000001</v>
      </c>
      <c r="F79" s="170">
        <f t="shared" si="9"/>
        <v>6</v>
      </c>
      <c r="G79" s="230"/>
      <c r="H79" s="197">
        <f>F79*G79</f>
        <v>0</v>
      </c>
      <c r="I79" s="44"/>
      <c r="M79" s="10"/>
    </row>
    <row r="80" spans="1:14" ht="13.5" thickBot="1" x14ac:dyDescent="0.25">
      <c r="A80" s="126" t="s">
        <v>190</v>
      </c>
      <c r="B80" s="145" t="s">
        <v>42</v>
      </c>
      <c r="C80" s="255" t="s">
        <v>84</v>
      </c>
      <c r="D80" s="240">
        <v>346</v>
      </c>
      <c r="E80" s="234">
        <v>1</v>
      </c>
      <c r="F80" s="171">
        <f t="shared" si="9"/>
        <v>346</v>
      </c>
      <c r="G80" s="256"/>
      <c r="H80" s="206">
        <f>F80*G80</f>
        <v>0</v>
      </c>
      <c r="I80" s="44"/>
      <c r="M80" s="10"/>
    </row>
    <row r="81" spans="1:16" ht="13.5" thickBot="1" x14ac:dyDescent="0.25">
      <c r="A81" s="68"/>
      <c r="B81" s="5"/>
      <c r="C81" s="241"/>
      <c r="D81" s="209"/>
      <c r="E81" s="210"/>
      <c r="F81" s="211" t="s">
        <v>16</v>
      </c>
      <c r="G81" s="212"/>
      <c r="H81" s="213">
        <f>SUM(H45:H80)</f>
        <v>0</v>
      </c>
      <c r="I81" s="44"/>
      <c r="M81" s="10"/>
    </row>
    <row r="82" spans="1:16" x14ac:dyDescent="0.2">
      <c r="A82" s="68"/>
      <c r="B82" s="5"/>
      <c r="C82" s="241"/>
      <c r="D82" s="209"/>
      <c r="E82" s="210"/>
      <c r="F82" s="242"/>
      <c r="G82" s="257"/>
      <c r="H82" s="258"/>
      <c r="I82" s="44"/>
    </row>
    <row r="83" spans="1:16" ht="13.5" thickBot="1" x14ac:dyDescent="0.25">
      <c r="A83" s="15"/>
      <c r="B83" s="45" t="s">
        <v>90</v>
      </c>
      <c r="C83" s="243"/>
      <c r="D83" s="209"/>
      <c r="E83" s="210"/>
      <c r="F83" s="242"/>
      <c r="G83" s="257"/>
      <c r="H83" s="258"/>
      <c r="I83" s="44"/>
    </row>
    <row r="84" spans="1:16" ht="13.5" thickBot="1" x14ac:dyDescent="0.25">
      <c r="A84" s="63" t="s">
        <v>0</v>
      </c>
      <c r="B84" s="56" t="s">
        <v>1</v>
      </c>
      <c r="C84" s="60" t="s">
        <v>2</v>
      </c>
      <c r="D84" s="72" t="s">
        <v>3</v>
      </c>
      <c r="E84" s="78" t="s">
        <v>47</v>
      </c>
      <c r="F84" s="101" t="s">
        <v>3</v>
      </c>
      <c r="G84" s="60" t="s">
        <v>11</v>
      </c>
      <c r="H84" s="59" t="s">
        <v>48</v>
      </c>
      <c r="I84" s="44"/>
    </row>
    <row r="85" spans="1:16" s="44" customFormat="1" x14ac:dyDescent="0.2">
      <c r="A85" s="112" t="s">
        <v>20</v>
      </c>
      <c r="B85" s="115" t="s">
        <v>115</v>
      </c>
      <c r="C85" s="97" t="s">
        <v>5</v>
      </c>
      <c r="D85" s="195">
        <v>1</v>
      </c>
      <c r="E85" s="196">
        <v>1</v>
      </c>
      <c r="F85" s="163">
        <f t="shared" ref="F85:F87" si="18">ROUNDUP(D85*E85,0)</f>
        <v>1</v>
      </c>
      <c r="G85" s="254"/>
      <c r="H85" s="193">
        <f>F85*G85</f>
        <v>0</v>
      </c>
      <c r="J85" s="10"/>
      <c r="K85" s="10"/>
      <c r="L85" s="10"/>
      <c r="M85" s="10"/>
    </row>
    <row r="86" spans="1:16" x14ac:dyDescent="0.2">
      <c r="A86" s="137" t="s">
        <v>73</v>
      </c>
      <c r="B86" s="140" t="s">
        <v>250</v>
      </c>
      <c r="C86" s="246" t="s">
        <v>83</v>
      </c>
      <c r="D86" s="247">
        <v>25</v>
      </c>
      <c r="E86" s="248">
        <v>1</v>
      </c>
      <c r="F86" s="172">
        <f t="shared" si="18"/>
        <v>25</v>
      </c>
      <c r="G86" s="249"/>
      <c r="H86" s="197">
        <f>F86*G86</f>
        <v>0</v>
      </c>
      <c r="I86" s="44"/>
      <c r="M86" s="10"/>
    </row>
    <row r="87" spans="1:16" s="44" customFormat="1" x14ac:dyDescent="0.2">
      <c r="A87" s="137" t="s">
        <v>192</v>
      </c>
      <c r="B87" s="140" t="s">
        <v>259</v>
      </c>
      <c r="C87" s="246" t="s">
        <v>83</v>
      </c>
      <c r="D87" s="247">
        <v>116</v>
      </c>
      <c r="E87" s="248">
        <v>1</v>
      </c>
      <c r="F87" s="172">
        <f t="shared" si="18"/>
        <v>116</v>
      </c>
      <c r="G87" s="249"/>
      <c r="H87" s="197">
        <f>F87*G87</f>
        <v>0</v>
      </c>
      <c r="J87" s="10"/>
      <c r="K87" s="10"/>
      <c r="L87" s="10"/>
      <c r="M87" s="10"/>
    </row>
    <row r="88" spans="1:16" x14ac:dyDescent="0.2">
      <c r="A88" s="114" t="s">
        <v>193</v>
      </c>
      <c r="B88" s="116" t="s">
        <v>43</v>
      </c>
      <c r="C88" s="250" t="s">
        <v>83</v>
      </c>
      <c r="D88" s="251">
        <v>2</v>
      </c>
      <c r="E88" s="229">
        <v>1</v>
      </c>
      <c r="F88" s="170">
        <f t="shared" ref="F88:F111" si="19">ROUNDUP(D88*E88,0)</f>
        <v>2</v>
      </c>
      <c r="G88" s="230"/>
      <c r="H88" s="197">
        <f t="shared" ref="H88:H108" si="20">F88*G88</f>
        <v>0</v>
      </c>
      <c r="I88" s="44"/>
      <c r="M88" s="10"/>
      <c r="N88" s="10"/>
      <c r="O88" s="10"/>
      <c r="P88" s="10"/>
    </row>
    <row r="89" spans="1:16" x14ac:dyDescent="0.2">
      <c r="A89" s="114" t="s">
        <v>194</v>
      </c>
      <c r="B89" s="116" t="s">
        <v>217</v>
      </c>
      <c r="C89" s="250" t="s">
        <v>83</v>
      </c>
      <c r="D89" s="251">
        <v>1</v>
      </c>
      <c r="E89" s="229">
        <v>1</v>
      </c>
      <c r="F89" s="170">
        <f t="shared" si="19"/>
        <v>1</v>
      </c>
      <c r="G89" s="230"/>
      <c r="H89" s="197">
        <f t="shared" si="20"/>
        <v>0</v>
      </c>
      <c r="I89" s="44"/>
      <c r="M89" s="10"/>
    </row>
    <row r="90" spans="1:16" x14ac:dyDescent="0.2">
      <c r="A90" s="137" t="s">
        <v>195</v>
      </c>
      <c r="B90" s="141" t="s">
        <v>32</v>
      </c>
      <c r="C90" s="252" t="s">
        <v>84</v>
      </c>
      <c r="D90" s="175">
        <v>102</v>
      </c>
      <c r="E90" s="229">
        <v>1</v>
      </c>
      <c r="F90" s="170">
        <f t="shared" si="19"/>
        <v>102</v>
      </c>
      <c r="G90" s="253"/>
      <c r="H90" s="197">
        <f t="shared" si="20"/>
        <v>0</v>
      </c>
      <c r="I90" s="44"/>
      <c r="M90" s="10"/>
    </row>
    <row r="91" spans="1:16" x14ac:dyDescent="0.2">
      <c r="A91" s="114" t="s">
        <v>196</v>
      </c>
      <c r="B91" s="116" t="s">
        <v>7</v>
      </c>
      <c r="C91" s="250" t="s">
        <v>83</v>
      </c>
      <c r="D91" s="251">
        <v>110</v>
      </c>
      <c r="E91" s="229">
        <v>1</v>
      </c>
      <c r="F91" s="170">
        <f t="shared" si="19"/>
        <v>110</v>
      </c>
      <c r="G91" s="230"/>
      <c r="H91" s="197">
        <f t="shared" si="20"/>
        <v>0</v>
      </c>
      <c r="I91" s="44"/>
      <c r="M91" s="10"/>
    </row>
    <row r="92" spans="1:16" s="44" customFormat="1" x14ac:dyDescent="0.2">
      <c r="A92" s="114" t="s">
        <v>197</v>
      </c>
      <c r="B92" s="116" t="s">
        <v>49</v>
      </c>
      <c r="C92" s="194" t="s">
        <v>83</v>
      </c>
      <c r="D92" s="251">
        <v>25</v>
      </c>
      <c r="E92" s="229">
        <v>1</v>
      </c>
      <c r="F92" s="170">
        <f t="shared" si="19"/>
        <v>25</v>
      </c>
      <c r="G92" s="230"/>
      <c r="H92" s="197">
        <f t="shared" si="20"/>
        <v>0</v>
      </c>
      <c r="J92" s="10"/>
      <c r="K92" s="10"/>
      <c r="L92" s="10"/>
      <c r="M92" s="10"/>
    </row>
    <row r="93" spans="1:16" x14ac:dyDescent="0.2">
      <c r="A93" s="137" t="s">
        <v>198</v>
      </c>
      <c r="B93" s="116" t="s">
        <v>71</v>
      </c>
      <c r="C93" s="250" t="s">
        <v>83</v>
      </c>
      <c r="D93" s="251">
        <v>56</v>
      </c>
      <c r="E93" s="229">
        <v>1</v>
      </c>
      <c r="F93" s="170">
        <f t="shared" si="19"/>
        <v>56</v>
      </c>
      <c r="G93" s="230"/>
      <c r="H93" s="197">
        <f t="shared" si="20"/>
        <v>0</v>
      </c>
      <c r="I93" s="44"/>
      <c r="M93" s="10"/>
    </row>
    <row r="94" spans="1:16" s="44" customFormat="1" x14ac:dyDescent="0.2">
      <c r="A94" s="114" t="s">
        <v>199</v>
      </c>
      <c r="B94" s="115" t="s">
        <v>283</v>
      </c>
      <c r="C94" s="194" t="s">
        <v>84</v>
      </c>
      <c r="D94" s="251">
        <v>88</v>
      </c>
      <c r="E94" s="229">
        <v>1</v>
      </c>
      <c r="F94" s="170">
        <f>ROUNDUP(D94*E94,0)</f>
        <v>88</v>
      </c>
      <c r="G94" s="253"/>
      <c r="H94" s="197">
        <f t="shared" si="20"/>
        <v>0</v>
      </c>
    </row>
    <row r="95" spans="1:16" s="44" customFormat="1" x14ac:dyDescent="0.2">
      <c r="A95" s="137" t="s">
        <v>200</v>
      </c>
      <c r="B95" s="116" t="s">
        <v>284</v>
      </c>
      <c r="C95" s="194" t="s">
        <v>84</v>
      </c>
      <c r="D95" s="251">
        <v>132</v>
      </c>
      <c r="E95" s="229">
        <v>1</v>
      </c>
      <c r="F95" s="170">
        <f>ROUNDUP(D95*E95,0)</f>
        <v>132</v>
      </c>
      <c r="G95" s="253"/>
      <c r="H95" s="197">
        <f t="shared" si="20"/>
        <v>0</v>
      </c>
    </row>
    <row r="96" spans="1:16" s="44" customFormat="1" x14ac:dyDescent="0.2">
      <c r="A96" s="114" t="s">
        <v>201</v>
      </c>
      <c r="B96" s="116" t="s">
        <v>285</v>
      </c>
      <c r="C96" s="194" t="s">
        <v>5</v>
      </c>
      <c r="D96" s="251">
        <v>9</v>
      </c>
      <c r="E96" s="229">
        <v>1.1000000000000001</v>
      </c>
      <c r="F96" s="170">
        <f>ROUNDUP(D96*E96,0)</f>
        <v>10</v>
      </c>
      <c r="G96" s="253"/>
      <c r="H96" s="197">
        <f t="shared" si="20"/>
        <v>0</v>
      </c>
    </row>
    <row r="97" spans="1:14" s="44" customFormat="1" x14ac:dyDescent="0.2">
      <c r="A97" s="114" t="s">
        <v>202</v>
      </c>
      <c r="B97" s="116" t="s">
        <v>286</v>
      </c>
      <c r="C97" s="250" t="s">
        <v>5</v>
      </c>
      <c r="D97" s="196">
        <v>9</v>
      </c>
      <c r="E97" s="229">
        <v>1.1000000000000001</v>
      </c>
      <c r="F97" s="170">
        <v>12</v>
      </c>
      <c r="G97" s="230"/>
      <c r="H97" s="197">
        <f t="shared" si="20"/>
        <v>0</v>
      </c>
    </row>
    <row r="98" spans="1:14" x14ac:dyDescent="0.2">
      <c r="A98" s="114" t="s">
        <v>203</v>
      </c>
      <c r="B98" s="116" t="s">
        <v>287</v>
      </c>
      <c r="C98" s="250" t="s">
        <v>5</v>
      </c>
      <c r="D98" s="251">
        <v>4</v>
      </c>
      <c r="E98" s="229">
        <v>1.1000000000000001</v>
      </c>
      <c r="F98" s="170">
        <f t="shared" si="19"/>
        <v>5</v>
      </c>
      <c r="G98" s="230"/>
      <c r="H98" s="197">
        <f t="shared" si="20"/>
        <v>0</v>
      </c>
      <c r="I98" s="44"/>
      <c r="M98" s="10"/>
    </row>
    <row r="99" spans="1:14" s="44" customFormat="1" x14ac:dyDescent="0.2">
      <c r="A99" s="137" t="s">
        <v>204</v>
      </c>
      <c r="B99" s="116" t="s">
        <v>288</v>
      </c>
      <c r="C99" s="250" t="s">
        <v>5</v>
      </c>
      <c r="D99" s="196">
        <v>1</v>
      </c>
      <c r="E99" s="229">
        <v>1.1000000000000001</v>
      </c>
      <c r="F99" s="170">
        <f t="shared" ref="F99" si="21">ROUNDUP(D99*E99,0)</f>
        <v>2</v>
      </c>
      <c r="G99" s="230"/>
      <c r="H99" s="197">
        <f t="shared" si="20"/>
        <v>0</v>
      </c>
    </row>
    <row r="100" spans="1:14" s="44" customFormat="1" x14ac:dyDescent="0.2">
      <c r="A100" s="137" t="s">
        <v>205</v>
      </c>
      <c r="B100" s="116" t="s">
        <v>94</v>
      </c>
      <c r="C100" s="194" t="s">
        <v>38</v>
      </c>
      <c r="D100" s="251">
        <v>2</v>
      </c>
      <c r="E100" s="229">
        <v>1</v>
      </c>
      <c r="F100" s="170">
        <f>ROUNDUP(D100*E100,0)</f>
        <v>2</v>
      </c>
      <c r="G100" s="253"/>
      <c r="H100" s="197">
        <f t="shared" si="20"/>
        <v>0</v>
      </c>
    </row>
    <row r="101" spans="1:14" s="44" customFormat="1" x14ac:dyDescent="0.2">
      <c r="A101" s="114" t="s">
        <v>206</v>
      </c>
      <c r="B101" s="116" t="s">
        <v>35</v>
      </c>
      <c r="C101" s="194" t="s">
        <v>38</v>
      </c>
      <c r="D101" s="251">
        <v>2</v>
      </c>
      <c r="E101" s="229">
        <v>1</v>
      </c>
      <c r="F101" s="170">
        <f t="shared" ref="F101" si="22">ROUNDUP(D101*E101,0)</f>
        <v>2</v>
      </c>
      <c r="G101" s="253"/>
      <c r="H101" s="197">
        <f t="shared" si="20"/>
        <v>0</v>
      </c>
    </row>
    <row r="102" spans="1:14" x14ac:dyDescent="0.2">
      <c r="A102" s="114" t="s">
        <v>207</v>
      </c>
      <c r="B102" s="116" t="s">
        <v>260</v>
      </c>
      <c r="C102" s="250" t="s">
        <v>5</v>
      </c>
      <c r="D102" s="251">
        <v>9</v>
      </c>
      <c r="E102" s="229">
        <v>1.1000000000000001</v>
      </c>
      <c r="F102" s="170">
        <f t="shared" si="19"/>
        <v>10</v>
      </c>
      <c r="G102" s="230"/>
      <c r="H102" s="197">
        <f t="shared" si="20"/>
        <v>0</v>
      </c>
      <c r="I102" s="44"/>
      <c r="M102" s="10"/>
    </row>
    <row r="103" spans="1:14" s="44" customFormat="1" x14ac:dyDescent="0.2">
      <c r="A103" s="137" t="s">
        <v>208</v>
      </c>
      <c r="B103" s="116" t="s">
        <v>142</v>
      </c>
      <c r="C103" s="250" t="s">
        <v>5</v>
      </c>
      <c r="D103" s="251">
        <v>5</v>
      </c>
      <c r="E103" s="229">
        <v>1.1000000000000001</v>
      </c>
      <c r="F103" s="170">
        <f t="shared" ref="F103" si="23">ROUNDUP(D103*E103,0)</f>
        <v>6</v>
      </c>
      <c r="G103" s="230"/>
      <c r="H103" s="197">
        <f t="shared" si="20"/>
        <v>0</v>
      </c>
      <c r="J103" s="10"/>
      <c r="K103" s="10"/>
      <c r="L103" s="10"/>
      <c r="M103" s="10"/>
    </row>
    <row r="104" spans="1:14" x14ac:dyDescent="0.2">
      <c r="A104" s="137" t="s">
        <v>209</v>
      </c>
      <c r="B104" s="143" t="s">
        <v>191</v>
      </c>
      <c r="C104" s="250" t="s">
        <v>83</v>
      </c>
      <c r="D104" s="251">
        <v>1</v>
      </c>
      <c r="E104" s="229">
        <v>1</v>
      </c>
      <c r="F104" s="170">
        <f t="shared" si="19"/>
        <v>1</v>
      </c>
      <c r="G104" s="230"/>
      <c r="H104" s="197">
        <f t="shared" si="20"/>
        <v>0</v>
      </c>
      <c r="I104" s="44"/>
      <c r="M104" s="10"/>
    </row>
    <row r="105" spans="1:14" x14ac:dyDescent="0.2">
      <c r="A105" s="114" t="s">
        <v>210</v>
      </c>
      <c r="B105" s="116" t="s">
        <v>44</v>
      </c>
      <c r="C105" s="250" t="s">
        <v>84</v>
      </c>
      <c r="D105" s="251">
        <v>220</v>
      </c>
      <c r="E105" s="229">
        <v>1</v>
      </c>
      <c r="F105" s="170">
        <f t="shared" si="19"/>
        <v>220</v>
      </c>
      <c r="G105" s="230"/>
      <c r="H105" s="197">
        <f t="shared" si="20"/>
        <v>0</v>
      </c>
      <c r="I105" s="44"/>
      <c r="M105" s="10"/>
    </row>
    <row r="106" spans="1:14" x14ac:dyDescent="0.2">
      <c r="A106" s="114" t="s">
        <v>211</v>
      </c>
      <c r="B106" s="116" t="s">
        <v>13</v>
      </c>
      <c r="C106" s="250" t="s">
        <v>5</v>
      </c>
      <c r="D106" s="251">
        <v>2</v>
      </c>
      <c r="E106" s="229">
        <v>1</v>
      </c>
      <c r="F106" s="170">
        <f t="shared" si="19"/>
        <v>2</v>
      </c>
      <c r="G106" s="230"/>
      <c r="H106" s="197">
        <f t="shared" si="20"/>
        <v>0</v>
      </c>
      <c r="I106" s="44"/>
      <c r="M106" s="10"/>
    </row>
    <row r="107" spans="1:14" x14ac:dyDescent="0.2">
      <c r="A107" s="137" t="s">
        <v>212</v>
      </c>
      <c r="B107" s="116" t="s">
        <v>14</v>
      </c>
      <c r="C107" s="250" t="s">
        <v>84</v>
      </c>
      <c r="D107" s="251">
        <v>0</v>
      </c>
      <c r="E107" s="229">
        <v>1</v>
      </c>
      <c r="F107" s="170">
        <f t="shared" si="19"/>
        <v>0</v>
      </c>
      <c r="G107" s="230"/>
      <c r="H107" s="197">
        <f t="shared" si="20"/>
        <v>0</v>
      </c>
      <c r="I107" s="44"/>
      <c r="M107" s="10"/>
    </row>
    <row r="108" spans="1:14" x14ac:dyDescent="0.2">
      <c r="A108" s="137" t="s">
        <v>213</v>
      </c>
      <c r="B108" s="144" t="s">
        <v>15</v>
      </c>
      <c r="C108" s="250" t="s">
        <v>5</v>
      </c>
      <c r="D108" s="251">
        <v>5</v>
      </c>
      <c r="E108" s="229">
        <v>1.1000000000000001</v>
      </c>
      <c r="F108" s="170">
        <f t="shared" si="19"/>
        <v>6</v>
      </c>
      <c r="G108" s="230"/>
      <c r="H108" s="197">
        <f t="shared" si="20"/>
        <v>0</v>
      </c>
      <c r="I108" s="44"/>
      <c r="M108" s="10"/>
    </row>
    <row r="109" spans="1:14" x14ac:dyDescent="0.2">
      <c r="A109" s="114" t="s">
        <v>214</v>
      </c>
      <c r="B109" s="116" t="s">
        <v>42</v>
      </c>
      <c r="C109" s="250" t="s">
        <v>84</v>
      </c>
      <c r="D109" s="251">
        <v>220</v>
      </c>
      <c r="E109" s="229">
        <v>1</v>
      </c>
      <c r="F109" s="170">
        <f t="shared" si="19"/>
        <v>220</v>
      </c>
      <c r="G109" s="230"/>
      <c r="H109" s="197">
        <f>F109*G109</f>
        <v>0</v>
      </c>
      <c r="I109" s="44"/>
      <c r="M109" s="10"/>
    </row>
    <row r="110" spans="1:14" x14ac:dyDescent="0.2">
      <c r="A110" s="114" t="s">
        <v>215</v>
      </c>
      <c r="B110" s="116" t="s">
        <v>292</v>
      </c>
      <c r="C110" s="250" t="s">
        <v>5</v>
      </c>
      <c r="D110" s="251">
        <v>14</v>
      </c>
      <c r="E110" s="229">
        <v>1.1000000000000001</v>
      </c>
      <c r="F110" s="170">
        <f t="shared" si="19"/>
        <v>16</v>
      </c>
      <c r="G110" s="230"/>
      <c r="H110" s="197">
        <f>F110*G110</f>
        <v>0</v>
      </c>
      <c r="I110" s="44"/>
      <c r="M110" s="10"/>
    </row>
    <row r="111" spans="1:14" ht="13.5" thickBot="1" x14ac:dyDescent="0.25">
      <c r="A111" s="126" t="s">
        <v>216</v>
      </c>
      <c r="B111" s="145" t="s">
        <v>293</v>
      </c>
      <c r="C111" s="259" t="s">
        <v>5</v>
      </c>
      <c r="D111" s="240">
        <v>6</v>
      </c>
      <c r="E111" s="234">
        <v>1.1000000000000001</v>
      </c>
      <c r="F111" s="171">
        <f t="shared" si="19"/>
        <v>7</v>
      </c>
      <c r="G111" s="235"/>
      <c r="H111" s="206">
        <f>F111*G111</f>
        <v>0</v>
      </c>
      <c r="I111" s="44"/>
      <c r="M111" s="10"/>
    </row>
    <row r="112" spans="1:14" ht="13.5" thickBot="1" x14ac:dyDescent="0.25">
      <c r="A112" s="68"/>
      <c r="B112" s="5"/>
      <c r="C112" s="241"/>
      <c r="D112" s="209"/>
      <c r="E112" s="210"/>
      <c r="F112" s="211" t="s">
        <v>16</v>
      </c>
      <c r="G112" s="212"/>
      <c r="H112" s="213">
        <f>SUM(H85:H111)</f>
        <v>0</v>
      </c>
      <c r="I112" s="46"/>
      <c r="J112" s="85"/>
      <c r="K112" s="84"/>
      <c r="L112" s="84"/>
      <c r="M112" s="40"/>
      <c r="N112" s="2"/>
    </row>
    <row r="113" spans="1:14" x14ac:dyDescent="0.2">
      <c r="A113" s="68"/>
      <c r="B113" s="5"/>
      <c r="C113" s="241"/>
      <c r="D113" s="209"/>
      <c r="E113" s="210"/>
      <c r="F113" s="242"/>
      <c r="G113" s="257"/>
      <c r="H113" s="258"/>
      <c r="I113" s="46"/>
      <c r="J113" s="85"/>
      <c r="K113" s="84"/>
      <c r="L113" s="84"/>
      <c r="M113" s="40"/>
      <c r="N113" s="2"/>
    </row>
    <row r="114" spans="1:14" ht="13.5" thickBot="1" x14ac:dyDescent="0.25">
      <c r="A114" s="15"/>
      <c r="B114" s="45" t="s">
        <v>91</v>
      </c>
      <c r="C114" s="243"/>
      <c r="D114" s="244"/>
      <c r="E114" s="243"/>
      <c r="F114" s="245"/>
      <c r="G114" s="243"/>
      <c r="H114" s="243"/>
      <c r="I114" s="46"/>
      <c r="J114" s="85"/>
      <c r="K114" s="84"/>
      <c r="L114" s="84"/>
      <c r="M114" s="40"/>
      <c r="N114" s="2"/>
    </row>
    <row r="115" spans="1:14" ht="13.5" thickBot="1" x14ac:dyDescent="0.25">
      <c r="A115" s="64" t="s">
        <v>0</v>
      </c>
      <c r="B115" s="60" t="s">
        <v>1</v>
      </c>
      <c r="C115" s="56" t="s">
        <v>2</v>
      </c>
      <c r="D115" s="73" t="s">
        <v>3</v>
      </c>
      <c r="E115" s="56" t="s">
        <v>10</v>
      </c>
      <c r="F115" s="95" t="s">
        <v>3</v>
      </c>
      <c r="G115" s="56" t="s">
        <v>11</v>
      </c>
      <c r="H115" s="58" t="s">
        <v>48</v>
      </c>
      <c r="I115" s="46"/>
      <c r="J115" s="85"/>
      <c r="K115" s="84"/>
      <c r="L115" s="84"/>
      <c r="M115" s="40"/>
      <c r="N115" s="2"/>
    </row>
    <row r="116" spans="1:14" s="44" customFormat="1" x14ac:dyDescent="0.2">
      <c r="A116" s="137" t="s">
        <v>25</v>
      </c>
      <c r="B116" s="146" t="s">
        <v>115</v>
      </c>
      <c r="C116" s="79" t="s">
        <v>5</v>
      </c>
      <c r="D116" s="176">
        <v>1</v>
      </c>
      <c r="E116" s="196">
        <v>1</v>
      </c>
      <c r="F116" s="169">
        <f t="shared" ref="F116:F117" si="24">ROUNDUP(D116*E116,0)</f>
        <v>1</v>
      </c>
      <c r="G116" s="226"/>
      <c r="H116" s="193">
        <f>F116*G116</f>
        <v>0</v>
      </c>
      <c r="I116" s="46"/>
      <c r="J116" s="10"/>
      <c r="K116" s="10"/>
      <c r="L116" s="10"/>
      <c r="M116" s="10"/>
      <c r="N116" s="46"/>
    </row>
    <row r="117" spans="1:14" s="44" customFormat="1" x14ac:dyDescent="0.2">
      <c r="A117" s="137" t="s">
        <v>26</v>
      </c>
      <c r="B117" s="140" t="s">
        <v>259</v>
      </c>
      <c r="C117" s="246" t="s">
        <v>83</v>
      </c>
      <c r="D117" s="247">
        <v>50</v>
      </c>
      <c r="E117" s="248">
        <v>1</v>
      </c>
      <c r="F117" s="172">
        <f t="shared" si="24"/>
        <v>50</v>
      </c>
      <c r="G117" s="249"/>
      <c r="H117" s="197">
        <f>F117*G117</f>
        <v>0</v>
      </c>
      <c r="I117" s="46"/>
      <c r="J117" s="10"/>
      <c r="K117" s="10"/>
      <c r="L117" s="10"/>
      <c r="M117" s="10"/>
      <c r="N117" s="46"/>
    </row>
    <row r="118" spans="1:14" x14ac:dyDescent="0.2">
      <c r="A118" s="114" t="s">
        <v>261</v>
      </c>
      <c r="B118" s="116" t="s">
        <v>43</v>
      </c>
      <c r="C118" s="98" t="s">
        <v>83</v>
      </c>
      <c r="D118" s="195">
        <v>5</v>
      </c>
      <c r="E118" s="196">
        <v>1</v>
      </c>
      <c r="F118" s="163">
        <v>2</v>
      </c>
      <c r="G118" s="254"/>
      <c r="H118" s="197">
        <f>F118*G118</f>
        <v>0</v>
      </c>
      <c r="I118" s="46"/>
      <c r="M118" s="10"/>
      <c r="N118" s="2"/>
    </row>
    <row r="119" spans="1:14" x14ac:dyDescent="0.2">
      <c r="A119" s="114" t="s">
        <v>262</v>
      </c>
      <c r="B119" s="116" t="s">
        <v>7</v>
      </c>
      <c r="C119" s="98" t="s">
        <v>83</v>
      </c>
      <c r="D119" s="195">
        <v>36</v>
      </c>
      <c r="E119" s="196">
        <v>1</v>
      </c>
      <c r="F119" s="163">
        <f t="shared" ref="F119:F137" si="25">ROUNDUP(D119*E119,0)</f>
        <v>36</v>
      </c>
      <c r="G119" s="254"/>
      <c r="H119" s="197">
        <f t="shared" ref="H119:H132" si="26">F119*G119</f>
        <v>0</v>
      </c>
      <c r="I119" s="46"/>
      <c r="M119" s="10"/>
      <c r="N119" s="2"/>
    </row>
    <row r="120" spans="1:14" x14ac:dyDescent="0.2">
      <c r="A120" s="114" t="s">
        <v>263</v>
      </c>
      <c r="B120" s="116" t="s">
        <v>71</v>
      </c>
      <c r="C120" s="98" t="s">
        <v>83</v>
      </c>
      <c r="D120" s="195">
        <v>14.5</v>
      </c>
      <c r="E120" s="196">
        <v>1</v>
      </c>
      <c r="F120" s="163">
        <f>ROUNDUP(D120*E120,0)</f>
        <v>15</v>
      </c>
      <c r="G120" s="254"/>
      <c r="H120" s="197">
        <f t="shared" si="26"/>
        <v>0</v>
      </c>
      <c r="I120" s="46"/>
      <c r="M120" s="10"/>
      <c r="N120" s="2"/>
    </row>
    <row r="121" spans="1:14" s="44" customFormat="1" ht="24.75" customHeight="1" x14ac:dyDescent="0.2">
      <c r="A121" s="114" t="s">
        <v>264</v>
      </c>
      <c r="B121" s="116" t="s">
        <v>289</v>
      </c>
      <c r="C121" s="98" t="s">
        <v>84</v>
      </c>
      <c r="D121" s="195">
        <v>15</v>
      </c>
      <c r="E121" s="196">
        <v>1</v>
      </c>
      <c r="F121" s="163">
        <f t="shared" si="25"/>
        <v>15</v>
      </c>
      <c r="G121" s="254"/>
      <c r="H121" s="197">
        <f t="shared" si="26"/>
        <v>0</v>
      </c>
      <c r="I121" s="46"/>
      <c r="J121" s="10"/>
      <c r="K121" s="10"/>
      <c r="L121" s="10"/>
      <c r="M121" s="10"/>
      <c r="N121" s="46"/>
    </row>
    <row r="122" spans="1:14" s="44" customFormat="1" x14ac:dyDescent="0.2">
      <c r="A122" s="114" t="s">
        <v>265</v>
      </c>
      <c r="B122" s="116" t="s">
        <v>281</v>
      </c>
      <c r="C122" s="98" t="s">
        <v>84</v>
      </c>
      <c r="D122" s="195">
        <v>80</v>
      </c>
      <c r="E122" s="196">
        <v>1</v>
      </c>
      <c r="F122" s="163">
        <f t="shared" ref="F122:F123" si="27">ROUNDUP(D122*E122,0)</f>
        <v>80</v>
      </c>
      <c r="G122" s="254"/>
      <c r="H122" s="197">
        <f t="shared" si="26"/>
        <v>0</v>
      </c>
      <c r="I122" s="46"/>
      <c r="J122" s="10"/>
      <c r="K122" s="10"/>
      <c r="L122" s="10"/>
      <c r="M122" s="10"/>
      <c r="N122" s="46"/>
    </row>
    <row r="123" spans="1:14" s="44" customFormat="1" ht="25.5" x14ac:dyDescent="0.2">
      <c r="A123" s="114" t="s">
        <v>266</v>
      </c>
      <c r="B123" s="116" t="s">
        <v>290</v>
      </c>
      <c r="C123" s="98" t="s">
        <v>84</v>
      </c>
      <c r="D123" s="195">
        <v>6</v>
      </c>
      <c r="E123" s="196">
        <v>1</v>
      </c>
      <c r="F123" s="163">
        <f t="shared" si="27"/>
        <v>6</v>
      </c>
      <c r="G123" s="254"/>
      <c r="H123" s="197">
        <f t="shared" si="26"/>
        <v>0</v>
      </c>
      <c r="I123" s="46"/>
      <c r="J123" s="10"/>
      <c r="K123" s="10"/>
      <c r="L123" s="10"/>
      <c r="M123" s="10"/>
      <c r="N123" s="46"/>
    </row>
    <row r="124" spans="1:14" s="44" customFormat="1" x14ac:dyDescent="0.2">
      <c r="A124" s="114" t="s">
        <v>267</v>
      </c>
      <c r="B124" s="116" t="s">
        <v>291</v>
      </c>
      <c r="C124" s="98" t="s">
        <v>5</v>
      </c>
      <c r="D124" s="195">
        <v>1</v>
      </c>
      <c r="E124" s="196">
        <v>1</v>
      </c>
      <c r="F124" s="163">
        <f t="shared" si="25"/>
        <v>1</v>
      </c>
      <c r="G124" s="254"/>
      <c r="H124" s="197">
        <f t="shared" si="26"/>
        <v>0</v>
      </c>
      <c r="I124" s="46"/>
      <c r="J124" s="10"/>
      <c r="K124" s="10"/>
      <c r="L124" s="10"/>
      <c r="M124" s="10"/>
      <c r="N124" s="46"/>
    </row>
    <row r="125" spans="1:14" s="44" customFormat="1" x14ac:dyDescent="0.2">
      <c r="A125" s="114" t="s">
        <v>268</v>
      </c>
      <c r="B125" s="116" t="s">
        <v>218</v>
      </c>
      <c r="C125" s="98" t="s">
        <v>5</v>
      </c>
      <c r="D125" s="195">
        <v>1</v>
      </c>
      <c r="E125" s="196">
        <v>1.1000000000000001</v>
      </c>
      <c r="F125" s="163">
        <f t="shared" ref="F125" si="28">ROUNDUP(D125*E125,0)</f>
        <v>2</v>
      </c>
      <c r="G125" s="254"/>
      <c r="H125" s="197">
        <f t="shared" si="26"/>
        <v>0</v>
      </c>
      <c r="I125" s="46"/>
      <c r="J125" s="10"/>
      <c r="K125" s="10"/>
      <c r="L125" s="10"/>
      <c r="M125" s="10"/>
      <c r="N125" s="46"/>
    </row>
    <row r="126" spans="1:14" s="44" customFormat="1" x14ac:dyDescent="0.2">
      <c r="A126" s="114" t="s">
        <v>269</v>
      </c>
      <c r="B126" s="116" t="s">
        <v>294</v>
      </c>
      <c r="C126" s="98" t="s">
        <v>5</v>
      </c>
      <c r="D126" s="195">
        <v>2</v>
      </c>
      <c r="E126" s="196">
        <v>1.1000000000000001</v>
      </c>
      <c r="F126" s="163">
        <f t="shared" si="25"/>
        <v>3</v>
      </c>
      <c r="G126" s="254"/>
      <c r="H126" s="197">
        <f t="shared" si="26"/>
        <v>0</v>
      </c>
      <c r="I126" s="46"/>
      <c r="J126" s="10"/>
      <c r="K126" s="10"/>
      <c r="L126" s="10"/>
      <c r="M126" s="10"/>
      <c r="N126" s="46"/>
    </row>
    <row r="127" spans="1:14" s="44" customFormat="1" x14ac:dyDescent="0.2">
      <c r="A127" s="114" t="s">
        <v>270</v>
      </c>
      <c r="B127" s="116" t="s">
        <v>46</v>
      </c>
      <c r="C127" s="98" t="s">
        <v>84</v>
      </c>
      <c r="D127" s="195">
        <v>130</v>
      </c>
      <c r="E127" s="196">
        <v>1</v>
      </c>
      <c r="F127" s="163">
        <f t="shared" si="25"/>
        <v>130</v>
      </c>
      <c r="G127" s="254"/>
      <c r="H127" s="197">
        <f t="shared" si="26"/>
        <v>0</v>
      </c>
      <c r="I127" s="46"/>
      <c r="J127" s="10"/>
      <c r="K127" s="10"/>
      <c r="L127" s="10"/>
      <c r="M127" s="10"/>
      <c r="N127" s="46"/>
    </row>
    <row r="128" spans="1:14" x14ac:dyDescent="0.2">
      <c r="A128" s="114" t="s">
        <v>271</v>
      </c>
      <c r="B128" s="116" t="s">
        <v>128</v>
      </c>
      <c r="C128" s="98" t="s">
        <v>84</v>
      </c>
      <c r="D128" s="195">
        <v>130</v>
      </c>
      <c r="E128" s="196">
        <v>1</v>
      </c>
      <c r="F128" s="163">
        <f t="shared" si="25"/>
        <v>130</v>
      </c>
      <c r="G128" s="254"/>
      <c r="H128" s="197">
        <f t="shared" si="26"/>
        <v>0</v>
      </c>
      <c r="I128" s="46"/>
      <c r="M128" s="10"/>
      <c r="N128" s="2"/>
    </row>
    <row r="129" spans="1:14" x14ac:dyDescent="0.2">
      <c r="A129" s="114" t="s">
        <v>272</v>
      </c>
      <c r="B129" s="116" t="s">
        <v>44</v>
      </c>
      <c r="C129" s="98" t="s">
        <v>84</v>
      </c>
      <c r="D129" s="195">
        <v>122</v>
      </c>
      <c r="E129" s="196">
        <v>1</v>
      </c>
      <c r="F129" s="163">
        <f t="shared" si="25"/>
        <v>122</v>
      </c>
      <c r="G129" s="254"/>
      <c r="H129" s="197">
        <f t="shared" si="26"/>
        <v>0</v>
      </c>
      <c r="I129" s="46"/>
      <c r="M129" s="10"/>
      <c r="N129" s="2"/>
    </row>
    <row r="130" spans="1:14" x14ac:dyDescent="0.2">
      <c r="A130" s="114" t="s">
        <v>273</v>
      </c>
      <c r="B130" s="116" t="s">
        <v>131</v>
      </c>
      <c r="C130" s="98" t="s">
        <v>5</v>
      </c>
      <c r="D130" s="195">
        <v>3</v>
      </c>
      <c r="E130" s="196">
        <v>1.1000000000000001</v>
      </c>
      <c r="F130" s="163">
        <f t="shared" si="25"/>
        <v>4</v>
      </c>
      <c r="G130" s="254"/>
      <c r="H130" s="197">
        <f t="shared" si="26"/>
        <v>0</v>
      </c>
      <c r="I130" s="46"/>
      <c r="M130" s="10"/>
      <c r="N130" s="2"/>
    </row>
    <row r="131" spans="1:14" x14ac:dyDescent="0.2">
      <c r="A131" s="114" t="s">
        <v>274</v>
      </c>
      <c r="B131" s="116" t="s">
        <v>143</v>
      </c>
      <c r="C131" s="98" t="s">
        <v>5</v>
      </c>
      <c r="D131" s="195">
        <v>3</v>
      </c>
      <c r="E131" s="196">
        <v>1.1000000000000001</v>
      </c>
      <c r="F131" s="163">
        <f t="shared" si="25"/>
        <v>4</v>
      </c>
      <c r="G131" s="254"/>
      <c r="H131" s="197">
        <f t="shared" si="26"/>
        <v>0</v>
      </c>
      <c r="I131" s="46"/>
      <c r="M131" s="10"/>
      <c r="N131" s="2"/>
    </row>
    <row r="132" spans="1:14" x14ac:dyDescent="0.2">
      <c r="A132" s="114" t="s">
        <v>275</v>
      </c>
      <c r="B132" s="116" t="s">
        <v>219</v>
      </c>
      <c r="C132" s="98" t="s">
        <v>83</v>
      </c>
      <c r="D132" s="195">
        <v>1</v>
      </c>
      <c r="E132" s="196">
        <v>1</v>
      </c>
      <c r="F132" s="163">
        <f t="shared" si="25"/>
        <v>1</v>
      </c>
      <c r="G132" s="254"/>
      <c r="H132" s="197">
        <f t="shared" si="26"/>
        <v>0</v>
      </c>
      <c r="I132" s="46"/>
      <c r="M132" s="10"/>
      <c r="N132" s="2"/>
    </row>
    <row r="133" spans="1:14" x14ac:dyDescent="0.2">
      <c r="A133" s="114" t="s">
        <v>276</v>
      </c>
      <c r="B133" s="116" t="s">
        <v>295</v>
      </c>
      <c r="C133" s="98" t="s">
        <v>5</v>
      </c>
      <c r="D133" s="195">
        <v>2</v>
      </c>
      <c r="E133" s="196">
        <v>1</v>
      </c>
      <c r="F133" s="163">
        <f t="shared" si="25"/>
        <v>2</v>
      </c>
      <c r="G133" s="254"/>
      <c r="H133" s="197">
        <f>F133*G133</f>
        <v>0</v>
      </c>
      <c r="I133" s="46"/>
      <c r="M133" s="10"/>
      <c r="N133" s="2"/>
    </row>
    <row r="134" spans="1:14" x14ac:dyDescent="0.2">
      <c r="A134" s="114" t="s">
        <v>277</v>
      </c>
      <c r="B134" s="116" t="s">
        <v>296</v>
      </c>
      <c r="C134" s="194" t="s">
        <v>84</v>
      </c>
      <c r="D134" s="195">
        <v>10</v>
      </c>
      <c r="E134" s="196">
        <v>1</v>
      </c>
      <c r="F134" s="163">
        <f t="shared" si="25"/>
        <v>10</v>
      </c>
      <c r="G134" s="260"/>
      <c r="H134" s="197">
        <f>F134*G134</f>
        <v>0</v>
      </c>
      <c r="I134" s="46"/>
      <c r="M134" s="10"/>
      <c r="N134" s="2"/>
    </row>
    <row r="135" spans="1:14" x14ac:dyDescent="0.2">
      <c r="A135" s="114" t="s">
        <v>279</v>
      </c>
      <c r="B135" s="116" t="s">
        <v>45</v>
      </c>
      <c r="C135" s="98" t="s">
        <v>5</v>
      </c>
      <c r="D135" s="195">
        <v>8</v>
      </c>
      <c r="E135" s="196">
        <v>1</v>
      </c>
      <c r="F135" s="163">
        <f t="shared" si="25"/>
        <v>8</v>
      </c>
      <c r="G135" s="254"/>
      <c r="H135" s="197">
        <f t="shared" ref="H135:H136" si="29">F135*G135</f>
        <v>0</v>
      </c>
      <c r="I135" s="46"/>
      <c r="M135" s="10"/>
      <c r="N135" s="2"/>
    </row>
    <row r="136" spans="1:14" s="44" customFormat="1" x14ac:dyDescent="0.2">
      <c r="A136" s="137" t="s">
        <v>278</v>
      </c>
      <c r="B136" s="116" t="s">
        <v>297</v>
      </c>
      <c r="C136" s="250" t="s">
        <v>5</v>
      </c>
      <c r="D136" s="251">
        <v>3</v>
      </c>
      <c r="E136" s="229">
        <v>1</v>
      </c>
      <c r="F136" s="170">
        <f>ROUNDUP(D136*E136,0)</f>
        <v>3</v>
      </c>
      <c r="G136" s="230"/>
      <c r="H136" s="197">
        <f t="shared" si="29"/>
        <v>0</v>
      </c>
      <c r="J136" s="10"/>
      <c r="K136" s="10"/>
      <c r="L136" s="10"/>
      <c r="M136" s="10"/>
    </row>
    <row r="137" spans="1:14" ht="13.5" thickBot="1" x14ac:dyDescent="0.25">
      <c r="A137" s="121" t="s">
        <v>280</v>
      </c>
      <c r="B137" s="147" t="s">
        <v>298</v>
      </c>
      <c r="C137" s="255" t="s">
        <v>4</v>
      </c>
      <c r="D137" s="204">
        <v>1</v>
      </c>
      <c r="E137" s="205">
        <v>1</v>
      </c>
      <c r="F137" s="165">
        <f t="shared" si="25"/>
        <v>1</v>
      </c>
      <c r="G137" s="261"/>
      <c r="H137" s="206">
        <f>F137*G137</f>
        <v>0</v>
      </c>
      <c r="I137" s="46"/>
      <c r="M137" s="10"/>
      <c r="N137" s="2"/>
    </row>
    <row r="138" spans="1:14" ht="17.25" thickBot="1" x14ac:dyDescent="0.25">
      <c r="A138" s="14"/>
      <c r="B138" s="5"/>
      <c r="C138" s="262"/>
      <c r="D138" s="263"/>
      <c r="E138" s="264"/>
      <c r="F138" s="211" t="s">
        <v>16</v>
      </c>
      <c r="G138" s="212"/>
      <c r="H138" s="213">
        <f>SUM(H116:H137)</f>
        <v>0</v>
      </c>
      <c r="I138" s="46"/>
      <c r="J138" s="85"/>
      <c r="K138" s="84"/>
      <c r="L138" s="84"/>
      <c r="M138" s="40"/>
      <c r="N138" s="2"/>
    </row>
    <row r="139" spans="1:14" ht="13.5" thickBot="1" x14ac:dyDescent="0.25">
      <c r="A139" s="42"/>
      <c r="B139" s="45" t="s">
        <v>220</v>
      </c>
      <c r="C139" s="265"/>
      <c r="D139" s="214"/>
      <c r="E139" s="265"/>
      <c r="F139" s="177"/>
      <c r="G139" s="265"/>
      <c r="H139" s="265"/>
      <c r="I139" s="46"/>
      <c r="J139" s="85"/>
      <c r="K139" s="84"/>
      <c r="L139" s="84"/>
      <c r="M139" s="40"/>
      <c r="N139" s="2"/>
    </row>
    <row r="140" spans="1:14" ht="13.5" thickBot="1" x14ac:dyDescent="0.25">
      <c r="A140" s="63" t="s">
        <v>0</v>
      </c>
      <c r="B140" s="56" t="s">
        <v>1</v>
      </c>
      <c r="C140" s="60" t="s">
        <v>2</v>
      </c>
      <c r="D140" s="72" t="s">
        <v>3</v>
      </c>
      <c r="E140" s="78" t="s">
        <v>47</v>
      </c>
      <c r="F140" s="101" t="s">
        <v>3</v>
      </c>
      <c r="G140" s="60" t="s">
        <v>11</v>
      </c>
      <c r="H140" s="59" t="s">
        <v>48</v>
      </c>
      <c r="I140" s="46"/>
      <c r="J140" s="85"/>
      <c r="K140" s="84"/>
      <c r="L140" s="84"/>
      <c r="M140" s="40"/>
      <c r="N140" s="2"/>
    </row>
    <row r="141" spans="1:14" s="44" customFormat="1" x14ac:dyDescent="0.2">
      <c r="A141" s="112" t="s">
        <v>96</v>
      </c>
      <c r="B141" s="115" t="s">
        <v>221</v>
      </c>
      <c r="C141" s="190" t="s">
        <v>84</v>
      </c>
      <c r="D141" s="191">
        <v>87</v>
      </c>
      <c r="E141" s="192">
        <v>1</v>
      </c>
      <c r="F141" s="162">
        <f t="shared" ref="F141:F155" si="30">ROUNDUP(D141*E141,0)</f>
        <v>87</v>
      </c>
      <c r="G141" s="266"/>
      <c r="H141" s="193">
        <f>F141*G141</f>
        <v>0</v>
      </c>
      <c r="J141" s="81" t="s">
        <v>144</v>
      </c>
      <c r="K141" s="10"/>
      <c r="L141" s="10"/>
      <c r="M141" s="10"/>
    </row>
    <row r="142" spans="1:14" s="44" customFormat="1" x14ac:dyDescent="0.2">
      <c r="A142" s="114" t="s">
        <v>97</v>
      </c>
      <c r="B142" s="115" t="s">
        <v>222</v>
      </c>
      <c r="C142" s="194" t="s">
        <v>82</v>
      </c>
      <c r="D142" s="195">
        <v>49</v>
      </c>
      <c r="E142" s="196">
        <v>1</v>
      </c>
      <c r="F142" s="163">
        <f t="shared" si="30"/>
        <v>49</v>
      </c>
      <c r="G142" s="254"/>
      <c r="H142" s="197">
        <f>F142*G142</f>
        <v>0</v>
      </c>
      <c r="J142" s="10"/>
      <c r="K142" s="10"/>
      <c r="L142" s="10"/>
      <c r="M142" s="10"/>
    </row>
    <row r="143" spans="1:14" s="44" customFormat="1" ht="14.25" x14ac:dyDescent="0.2">
      <c r="A143" s="137" t="s">
        <v>98</v>
      </c>
      <c r="B143" s="148" t="s">
        <v>95</v>
      </c>
      <c r="C143" s="109" t="s">
        <v>70</v>
      </c>
      <c r="D143" s="175">
        <v>1</v>
      </c>
      <c r="E143" s="225">
        <v>1</v>
      </c>
      <c r="F143" s="169">
        <f t="shared" si="30"/>
        <v>1</v>
      </c>
      <c r="G143" s="178"/>
      <c r="H143" s="197">
        <f>F143*G143</f>
        <v>0</v>
      </c>
      <c r="I143" s="46"/>
      <c r="J143" s="10"/>
      <c r="K143" s="10"/>
      <c r="L143" s="10"/>
      <c r="M143" s="10"/>
      <c r="N143" s="46"/>
    </row>
    <row r="144" spans="1:14" s="44" customFormat="1" x14ac:dyDescent="0.2">
      <c r="A144" s="114" t="s">
        <v>99</v>
      </c>
      <c r="B144" s="140" t="s">
        <v>223</v>
      </c>
      <c r="C144" s="107" t="s">
        <v>83</v>
      </c>
      <c r="D144" s="251">
        <v>81</v>
      </c>
      <c r="E144" s="225">
        <v>1</v>
      </c>
      <c r="F144" s="169">
        <f t="shared" ref="F144" si="31">ROUNDUP(D144*E144,0)</f>
        <v>81</v>
      </c>
      <c r="G144" s="178"/>
      <c r="H144" s="197">
        <f t="shared" ref="H144:H154" si="32">F144*G144</f>
        <v>0</v>
      </c>
      <c r="I144" s="46"/>
      <c r="J144" s="10"/>
      <c r="K144" s="10"/>
      <c r="L144" s="10"/>
      <c r="M144" s="10"/>
      <c r="N144" s="46"/>
    </row>
    <row r="145" spans="1:14" s="44" customFormat="1" x14ac:dyDescent="0.2">
      <c r="A145" s="114" t="s">
        <v>100</v>
      </c>
      <c r="B145" s="116" t="s">
        <v>43</v>
      </c>
      <c r="C145" s="98" t="s">
        <v>83</v>
      </c>
      <c r="D145" s="195">
        <v>1</v>
      </c>
      <c r="E145" s="196">
        <v>1</v>
      </c>
      <c r="F145" s="163">
        <v>2</v>
      </c>
      <c r="G145" s="254"/>
      <c r="H145" s="197">
        <f t="shared" si="32"/>
        <v>0</v>
      </c>
      <c r="I145" s="46"/>
      <c r="J145" s="10"/>
      <c r="K145" s="10"/>
      <c r="L145" s="10"/>
      <c r="M145" s="10"/>
      <c r="N145" s="46"/>
    </row>
    <row r="146" spans="1:14" x14ac:dyDescent="0.2">
      <c r="A146" s="114" t="s">
        <v>101</v>
      </c>
      <c r="B146" s="149" t="s">
        <v>299</v>
      </c>
      <c r="C146" s="107" t="s">
        <v>83</v>
      </c>
      <c r="D146" s="251">
        <v>37</v>
      </c>
      <c r="E146" s="229">
        <v>1</v>
      </c>
      <c r="F146" s="170">
        <f t="shared" si="30"/>
        <v>37</v>
      </c>
      <c r="G146" s="179"/>
      <c r="H146" s="197">
        <f t="shared" si="32"/>
        <v>0</v>
      </c>
      <c r="I146" s="46"/>
      <c r="M146" s="10"/>
      <c r="N146" s="2"/>
    </row>
    <row r="147" spans="1:14" x14ac:dyDescent="0.2">
      <c r="A147" s="114" t="s">
        <v>102</v>
      </c>
      <c r="B147" s="149" t="s">
        <v>7</v>
      </c>
      <c r="C147" s="107" t="s">
        <v>83</v>
      </c>
      <c r="D147" s="251">
        <v>64.5</v>
      </c>
      <c r="E147" s="229">
        <v>1</v>
      </c>
      <c r="F147" s="170">
        <f t="shared" si="30"/>
        <v>65</v>
      </c>
      <c r="G147" s="179"/>
      <c r="H147" s="197">
        <f t="shared" si="32"/>
        <v>0</v>
      </c>
      <c r="I147" s="46"/>
      <c r="M147" s="10"/>
      <c r="N147" s="2"/>
    </row>
    <row r="148" spans="1:14" s="44" customFormat="1" ht="25.5" x14ac:dyDescent="0.2">
      <c r="A148" s="114" t="s">
        <v>103</v>
      </c>
      <c r="B148" s="116" t="s">
        <v>300</v>
      </c>
      <c r="C148" s="98" t="s">
        <v>82</v>
      </c>
      <c r="D148" s="195">
        <v>49</v>
      </c>
      <c r="E148" s="196">
        <v>1</v>
      </c>
      <c r="F148" s="163">
        <f t="shared" ref="F148:F149" si="33">ROUNDUP(D148*E148,0)</f>
        <v>49</v>
      </c>
      <c r="G148" s="254"/>
      <c r="H148" s="197">
        <f t="shared" si="32"/>
        <v>0</v>
      </c>
      <c r="I148" s="46"/>
      <c r="J148" s="10"/>
      <c r="K148" s="10"/>
      <c r="L148" s="10"/>
      <c r="M148" s="10"/>
      <c r="N148" s="46"/>
    </row>
    <row r="149" spans="1:14" s="44" customFormat="1" x14ac:dyDescent="0.2">
      <c r="A149" s="114" t="s">
        <v>104</v>
      </c>
      <c r="B149" s="116" t="s">
        <v>226</v>
      </c>
      <c r="C149" s="98" t="s">
        <v>82</v>
      </c>
      <c r="D149" s="195">
        <v>49</v>
      </c>
      <c r="E149" s="196">
        <v>1</v>
      </c>
      <c r="F149" s="163">
        <f t="shared" si="33"/>
        <v>49</v>
      </c>
      <c r="G149" s="254"/>
      <c r="H149" s="197">
        <f t="shared" si="32"/>
        <v>0</v>
      </c>
      <c r="I149" s="46"/>
      <c r="J149" s="10"/>
      <c r="K149" s="10"/>
      <c r="L149" s="10"/>
      <c r="M149" s="10"/>
      <c r="N149" s="46"/>
    </row>
    <row r="150" spans="1:14" s="44" customFormat="1" x14ac:dyDescent="0.2">
      <c r="A150" s="114" t="s">
        <v>105</v>
      </c>
      <c r="B150" s="149" t="s">
        <v>301</v>
      </c>
      <c r="C150" s="107" t="s">
        <v>84</v>
      </c>
      <c r="D150" s="251">
        <v>756</v>
      </c>
      <c r="E150" s="229">
        <v>1</v>
      </c>
      <c r="F150" s="170">
        <f t="shared" si="30"/>
        <v>756</v>
      </c>
      <c r="G150" s="179"/>
      <c r="H150" s="197">
        <f t="shared" si="32"/>
        <v>0</v>
      </c>
      <c r="I150" s="46"/>
      <c r="J150" s="10"/>
      <c r="K150" s="10"/>
      <c r="L150" s="10"/>
      <c r="M150" s="10"/>
      <c r="N150" s="46"/>
    </row>
    <row r="151" spans="1:14" s="44" customFormat="1" ht="13.5" customHeight="1" x14ac:dyDescent="0.2">
      <c r="A151" s="114" t="s">
        <v>106</v>
      </c>
      <c r="B151" s="149" t="s">
        <v>33</v>
      </c>
      <c r="C151" s="98" t="s">
        <v>84</v>
      </c>
      <c r="D151" s="195">
        <v>270</v>
      </c>
      <c r="E151" s="196">
        <v>1</v>
      </c>
      <c r="F151" s="163">
        <f t="shared" si="30"/>
        <v>270</v>
      </c>
      <c r="G151" s="254"/>
      <c r="H151" s="197">
        <f t="shared" si="32"/>
        <v>0</v>
      </c>
      <c r="I151" s="46"/>
      <c r="J151" s="10"/>
      <c r="K151" s="10"/>
      <c r="L151" s="10"/>
      <c r="M151" s="10"/>
      <c r="N151" s="46"/>
    </row>
    <row r="152" spans="1:14" s="44" customFormat="1" x14ac:dyDescent="0.2">
      <c r="A152" s="114" t="s">
        <v>113</v>
      </c>
      <c r="B152" s="149" t="s">
        <v>314</v>
      </c>
      <c r="C152" s="107" t="s">
        <v>5</v>
      </c>
      <c r="D152" s="251">
        <v>2</v>
      </c>
      <c r="E152" s="229">
        <v>1.1000000000000001</v>
      </c>
      <c r="F152" s="170">
        <f t="shared" si="30"/>
        <v>3</v>
      </c>
      <c r="G152" s="179"/>
      <c r="H152" s="197">
        <f t="shared" si="32"/>
        <v>0</v>
      </c>
      <c r="I152" s="46"/>
      <c r="J152" s="10"/>
      <c r="K152" s="10"/>
      <c r="L152" s="10"/>
      <c r="M152" s="10"/>
      <c r="N152" s="46"/>
    </row>
    <row r="153" spans="1:14" s="44" customFormat="1" x14ac:dyDescent="0.2">
      <c r="A153" s="114" t="s">
        <v>120</v>
      </c>
      <c r="B153" s="149" t="s">
        <v>315</v>
      </c>
      <c r="C153" s="107" t="s">
        <v>5</v>
      </c>
      <c r="D153" s="251">
        <v>4</v>
      </c>
      <c r="E153" s="229">
        <v>1.1000000000000001</v>
      </c>
      <c r="F153" s="170">
        <f t="shared" ref="F153" si="34">ROUNDUP(D153*E153,0)</f>
        <v>5</v>
      </c>
      <c r="G153" s="179"/>
      <c r="H153" s="197">
        <f t="shared" si="32"/>
        <v>0</v>
      </c>
      <c r="I153" s="46"/>
      <c r="J153" s="10"/>
      <c r="K153" s="10"/>
      <c r="L153" s="10"/>
      <c r="M153" s="10"/>
      <c r="N153" s="46"/>
    </row>
    <row r="154" spans="1:14" s="44" customFormat="1" x14ac:dyDescent="0.2">
      <c r="A154" s="114" t="s">
        <v>224</v>
      </c>
      <c r="B154" s="149" t="s">
        <v>316</v>
      </c>
      <c r="C154" s="107" t="s">
        <v>5</v>
      </c>
      <c r="D154" s="251">
        <v>1</v>
      </c>
      <c r="E154" s="229">
        <v>1.1000000000000001</v>
      </c>
      <c r="F154" s="170">
        <f t="shared" si="30"/>
        <v>2</v>
      </c>
      <c r="G154" s="179"/>
      <c r="H154" s="197">
        <f t="shared" si="32"/>
        <v>0</v>
      </c>
      <c r="I154" s="46"/>
      <c r="J154" s="10"/>
      <c r="K154" s="10"/>
      <c r="L154" s="10"/>
      <c r="M154" s="10"/>
      <c r="N154" s="46"/>
    </row>
    <row r="155" spans="1:14" s="44" customFormat="1" ht="15" thickBot="1" x14ac:dyDescent="0.25">
      <c r="A155" s="121" t="s">
        <v>225</v>
      </c>
      <c r="B155" s="150" t="s">
        <v>317</v>
      </c>
      <c r="C155" s="111" t="s">
        <v>5</v>
      </c>
      <c r="D155" s="240">
        <v>8</v>
      </c>
      <c r="E155" s="234">
        <v>1</v>
      </c>
      <c r="F155" s="171">
        <f t="shared" si="30"/>
        <v>8</v>
      </c>
      <c r="G155" s="180"/>
      <c r="H155" s="206">
        <f>F155*G155</f>
        <v>0</v>
      </c>
      <c r="I155" s="46"/>
      <c r="J155" s="10"/>
      <c r="K155" s="10"/>
      <c r="L155" s="10"/>
      <c r="M155" s="10"/>
      <c r="N155" s="46"/>
    </row>
    <row r="156" spans="1:14" ht="13.5" thickBot="1" x14ac:dyDescent="0.25">
      <c r="A156" s="50"/>
      <c r="B156" s="44"/>
      <c r="C156" s="210"/>
      <c r="D156" s="214"/>
      <c r="E156" s="210"/>
      <c r="F156" s="211" t="s">
        <v>16</v>
      </c>
      <c r="G156" s="212"/>
      <c r="H156" s="213">
        <f>SUM(H141:H155)</f>
        <v>0</v>
      </c>
      <c r="I156" s="44"/>
    </row>
    <row r="157" spans="1:14" s="44" customFormat="1" x14ac:dyDescent="0.2">
      <c r="A157" s="50"/>
      <c r="C157" s="210"/>
      <c r="D157" s="214"/>
      <c r="E157" s="210"/>
      <c r="F157" s="211"/>
      <c r="G157" s="212"/>
      <c r="H157" s="267"/>
      <c r="J157" s="10"/>
      <c r="K157" s="10"/>
      <c r="L157" s="10"/>
    </row>
    <row r="158" spans="1:14" s="44" customFormat="1" ht="12.75" customHeight="1" thickBot="1" x14ac:dyDescent="0.25">
      <c r="A158" s="50"/>
      <c r="B158" s="45" t="s">
        <v>233</v>
      </c>
      <c r="C158" s="210"/>
      <c r="D158" s="181"/>
      <c r="E158" s="212"/>
      <c r="F158" s="212"/>
      <c r="G158" s="210"/>
      <c r="H158" s="210"/>
    </row>
    <row r="159" spans="1:14" s="44" customFormat="1" ht="12.75" customHeight="1" thickBot="1" x14ac:dyDescent="0.25">
      <c r="A159" s="104" t="s">
        <v>0</v>
      </c>
      <c r="B159" s="105" t="s">
        <v>1</v>
      </c>
      <c r="C159" s="56" t="s">
        <v>2</v>
      </c>
      <c r="D159" s="60" t="s">
        <v>3</v>
      </c>
      <c r="E159" s="59" t="s">
        <v>47</v>
      </c>
      <c r="F159" s="56" t="s">
        <v>3</v>
      </c>
      <c r="G159" s="60" t="s">
        <v>11</v>
      </c>
      <c r="H159" s="59" t="s">
        <v>48</v>
      </c>
      <c r="I159" s="46"/>
    </row>
    <row r="160" spans="1:14" s="44" customFormat="1" ht="12.75" customHeight="1" x14ac:dyDescent="0.2">
      <c r="A160" s="151" t="s">
        <v>40</v>
      </c>
      <c r="B160" s="152" t="s">
        <v>302</v>
      </c>
      <c r="C160" s="106" t="s">
        <v>83</v>
      </c>
      <c r="D160" s="182">
        <v>25</v>
      </c>
      <c r="E160" s="192">
        <v>1</v>
      </c>
      <c r="F160" s="183">
        <f t="shared" ref="F160:F171" si="35">ROUNDUP(D160*E160,0)</f>
        <v>25</v>
      </c>
      <c r="G160" s="184"/>
      <c r="H160" s="193">
        <f>F160*G160</f>
        <v>0</v>
      </c>
      <c r="I160" s="46"/>
    </row>
    <row r="161" spans="1:14" s="44" customFormat="1" ht="12.75" customHeight="1" x14ac:dyDescent="0.2">
      <c r="A161" s="153" t="s">
        <v>61</v>
      </c>
      <c r="B161" s="116" t="s">
        <v>43</v>
      </c>
      <c r="C161" s="98" t="s">
        <v>83</v>
      </c>
      <c r="D161" s="195">
        <v>1</v>
      </c>
      <c r="E161" s="196">
        <v>1</v>
      </c>
      <c r="F161" s="163">
        <v>2</v>
      </c>
      <c r="G161" s="254"/>
      <c r="H161" s="197">
        <f>F161*G161</f>
        <v>0</v>
      </c>
      <c r="I161" s="46"/>
    </row>
    <row r="162" spans="1:14" s="44" customFormat="1" ht="12.75" customHeight="1" x14ac:dyDescent="0.2">
      <c r="A162" s="154" t="s">
        <v>62</v>
      </c>
      <c r="B162" s="149" t="s">
        <v>299</v>
      </c>
      <c r="C162" s="107" t="s">
        <v>83</v>
      </c>
      <c r="D162" s="185">
        <v>15</v>
      </c>
      <c r="E162" s="196">
        <v>1</v>
      </c>
      <c r="F162" s="186">
        <f t="shared" si="35"/>
        <v>15</v>
      </c>
      <c r="G162" s="179"/>
      <c r="H162" s="197">
        <f>F162*G162</f>
        <v>0</v>
      </c>
      <c r="I162" s="46"/>
    </row>
    <row r="163" spans="1:14" s="44" customFormat="1" ht="12.75" customHeight="1" x14ac:dyDescent="0.2">
      <c r="A163" s="154" t="s">
        <v>63</v>
      </c>
      <c r="B163" s="149" t="s">
        <v>7</v>
      </c>
      <c r="C163" s="107" t="s">
        <v>83</v>
      </c>
      <c r="D163" s="185">
        <v>9</v>
      </c>
      <c r="E163" s="196">
        <v>1</v>
      </c>
      <c r="F163" s="186">
        <f t="shared" si="35"/>
        <v>9</v>
      </c>
      <c r="G163" s="179"/>
      <c r="H163" s="197">
        <f>F163*G163</f>
        <v>0</v>
      </c>
      <c r="I163" s="46"/>
    </row>
    <row r="164" spans="1:14" s="44" customFormat="1" ht="12.75" customHeight="1" x14ac:dyDescent="0.2">
      <c r="A164" s="154" t="s">
        <v>121</v>
      </c>
      <c r="B164" s="149" t="s">
        <v>303</v>
      </c>
      <c r="C164" s="107" t="s">
        <v>84</v>
      </c>
      <c r="D164" s="185">
        <v>115</v>
      </c>
      <c r="E164" s="196">
        <v>1</v>
      </c>
      <c r="F164" s="186">
        <f t="shared" si="35"/>
        <v>115</v>
      </c>
      <c r="G164" s="179"/>
      <c r="H164" s="197">
        <f>F164*G164</f>
        <v>0</v>
      </c>
      <c r="I164" s="46"/>
    </row>
    <row r="165" spans="1:14" s="44" customFormat="1" ht="12.75" customHeight="1" x14ac:dyDescent="0.2">
      <c r="A165" s="154" t="s">
        <v>122</v>
      </c>
      <c r="B165" s="149" t="s">
        <v>227</v>
      </c>
      <c r="C165" s="107" t="s">
        <v>84</v>
      </c>
      <c r="D165" s="185">
        <v>111</v>
      </c>
      <c r="E165" s="196">
        <v>1</v>
      </c>
      <c r="F165" s="186">
        <f t="shared" si="35"/>
        <v>111</v>
      </c>
      <c r="G165" s="179"/>
      <c r="H165" s="197">
        <f t="shared" ref="H165" si="36">F165*G165</f>
        <v>0</v>
      </c>
      <c r="I165" s="46"/>
    </row>
    <row r="166" spans="1:14" s="44" customFormat="1" ht="12.75" customHeight="1" x14ac:dyDescent="0.2">
      <c r="A166" s="154" t="s">
        <v>64</v>
      </c>
      <c r="B166" s="149" t="s">
        <v>228</v>
      </c>
      <c r="C166" s="108" t="s">
        <v>84</v>
      </c>
      <c r="D166" s="185">
        <v>111</v>
      </c>
      <c r="E166" s="196">
        <v>1</v>
      </c>
      <c r="F166" s="186">
        <f t="shared" si="35"/>
        <v>111</v>
      </c>
      <c r="G166" s="179"/>
      <c r="H166" s="197">
        <f t="shared" ref="H166:H171" si="37">F166*G166</f>
        <v>0</v>
      </c>
      <c r="I166" s="46"/>
    </row>
    <row r="167" spans="1:14" s="44" customFormat="1" ht="12.75" customHeight="1" x14ac:dyDescent="0.2">
      <c r="A167" s="154" t="s">
        <v>123</v>
      </c>
      <c r="B167" s="148" t="s">
        <v>230</v>
      </c>
      <c r="C167" s="109" t="s">
        <v>5</v>
      </c>
      <c r="D167" s="185">
        <v>4</v>
      </c>
      <c r="E167" s="196">
        <v>1.1000000000000001</v>
      </c>
      <c r="F167" s="186">
        <f t="shared" si="35"/>
        <v>5</v>
      </c>
      <c r="G167" s="179"/>
      <c r="H167" s="197">
        <f t="shared" si="37"/>
        <v>0</v>
      </c>
      <c r="I167" s="46"/>
    </row>
    <row r="168" spans="1:14" s="44" customFormat="1" ht="12.75" customHeight="1" x14ac:dyDescent="0.2">
      <c r="A168" s="154" t="s">
        <v>234</v>
      </c>
      <c r="B168" s="149" t="s">
        <v>304</v>
      </c>
      <c r="C168" s="108" t="s">
        <v>5</v>
      </c>
      <c r="D168" s="185">
        <v>4</v>
      </c>
      <c r="E168" s="196">
        <v>1.1000000000000001</v>
      </c>
      <c r="F168" s="186">
        <f t="shared" si="35"/>
        <v>5</v>
      </c>
      <c r="G168" s="179"/>
      <c r="H168" s="197">
        <f t="shared" si="37"/>
        <v>0</v>
      </c>
      <c r="I168" s="46"/>
    </row>
    <row r="169" spans="1:14" s="44" customFormat="1" ht="14.25" x14ac:dyDescent="0.2">
      <c r="A169" s="154" t="s">
        <v>235</v>
      </c>
      <c r="B169" s="155" t="s">
        <v>305</v>
      </c>
      <c r="C169" s="156" t="s">
        <v>5</v>
      </c>
      <c r="D169" s="196">
        <v>4</v>
      </c>
      <c r="E169" s="229">
        <v>1.1000000000000001</v>
      </c>
      <c r="F169" s="186">
        <f t="shared" si="35"/>
        <v>5</v>
      </c>
      <c r="G169" s="179"/>
      <c r="H169" s="197">
        <f t="shared" si="37"/>
        <v>0</v>
      </c>
      <c r="I169" s="51"/>
      <c r="J169" s="40"/>
      <c r="K169" s="46"/>
    </row>
    <row r="170" spans="1:14" s="44" customFormat="1" ht="12.75" customHeight="1" x14ac:dyDescent="0.2">
      <c r="A170" s="154" t="s">
        <v>236</v>
      </c>
      <c r="B170" s="155" t="s">
        <v>306</v>
      </c>
      <c r="C170" s="156" t="s">
        <v>5</v>
      </c>
      <c r="D170" s="196">
        <v>4</v>
      </c>
      <c r="E170" s="229">
        <v>1.1000000000000001</v>
      </c>
      <c r="F170" s="186">
        <f t="shared" si="35"/>
        <v>5</v>
      </c>
      <c r="G170" s="179"/>
      <c r="H170" s="197">
        <f t="shared" si="37"/>
        <v>0</v>
      </c>
      <c r="I170" s="51"/>
      <c r="J170" s="40"/>
      <c r="K170" s="46"/>
    </row>
    <row r="171" spans="1:14" s="44" customFormat="1" ht="12.75" customHeight="1" thickBot="1" x14ac:dyDescent="0.25">
      <c r="A171" s="157" t="s">
        <v>237</v>
      </c>
      <c r="B171" s="158" t="s">
        <v>232</v>
      </c>
      <c r="C171" s="66" t="s">
        <v>4</v>
      </c>
      <c r="D171" s="205">
        <v>1</v>
      </c>
      <c r="E171" s="234">
        <v>1</v>
      </c>
      <c r="F171" s="187">
        <f t="shared" si="35"/>
        <v>1</v>
      </c>
      <c r="G171" s="180"/>
      <c r="H171" s="206">
        <f t="shared" si="37"/>
        <v>0</v>
      </c>
      <c r="I171" s="51"/>
      <c r="J171" s="40"/>
      <c r="K171" s="46"/>
    </row>
    <row r="172" spans="1:14" s="44" customFormat="1" ht="12.75" customHeight="1" thickBot="1" x14ac:dyDescent="0.25">
      <c r="A172" s="50"/>
      <c r="C172" s="210"/>
      <c r="D172" s="210"/>
      <c r="E172" s="212"/>
      <c r="F172" s="268" t="s">
        <v>16</v>
      </c>
      <c r="G172" s="212"/>
      <c r="H172" s="213">
        <f>SUM(H160:H171)</f>
        <v>0</v>
      </c>
      <c r="I172" s="46"/>
    </row>
    <row r="173" spans="1:14" s="44" customFormat="1" x14ac:dyDescent="0.2">
      <c r="A173" s="50"/>
      <c r="C173" s="210"/>
      <c r="D173" s="214"/>
      <c r="E173" s="210"/>
      <c r="F173" s="211"/>
      <c r="G173" s="212"/>
      <c r="H173" s="267"/>
      <c r="J173" s="10"/>
      <c r="K173" s="10"/>
      <c r="L173" s="10"/>
    </row>
    <row r="174" spans="1:14" s="44" customFormat="1" ht="13.5" thickBot="1" x14ac:dyDescent="0.25">
      <c r="A174" s="50"/>
      <c r="B174" s="45" t="s">
        <v>307</v>
      </c>
      <c r="C174" s="210"/>
      <c r="D174" s="214"/>
      <c r="E174" s="210"/>
      <c r="F174" s="215"/>
      <c r="G174" s="212"/>
      <c r="H174" s="212"/>
      <c r="I174" s="46"/>
      <c r="J174" s="85"/>
      <c r="K174" s="84"/>
      <c r="L174" s="84"/>
      <c r="M174" s="40"/>
      <c r="N174" s="46"/>
    </row>
    <row r="175" spans="1:14" s="44" customFormat="1" ht="13.5" thickBot="1" x14ac:dyDescent="0.25">
      <c r="A175" s="55" t="s">
        <v>0</v>
      </c>
      <c r="B175" s="60" t="s">
        <v>1</v>
      </c>
      <c r="C175" s="57" t="s">
        <v>2</v>
      </c>
      <c r="D175" s="166" t="s">
        <v>3</v>
      </c>
      <c r="E175" s="74" t="s">
        <v>10</v>
      </c>
      <c r="F175" s="99" t="s">
        <v>3</v>
      </c>
      <c r="G175" s="75" t="s">
        <v>11</v>
      </c>
      <c r="H175" s="67" t="s">
        <v>48</v>
      </c>
      <c r="I175" s="46"/>
      <c r="J175" s="85"/>
      <c r="K175" s="84"/>
      <c r="L175" s="84"/>
      <c r="M175" s="40"/>
      <c r="N175" s="46"/>
    </row>
    <row r="176" spans="1:14" s="44" customFormat="1" x14ac:dyDescent="0.2">
      <c r="A176" s="137" t="s">
        <v>107</v>
      </c>
      <c r="B176" s="159" t="s">
        <v>74</v>
      </c>
      <c r="C176" s="98" t="s">
        <v>5</v>
      </c>
      <c r="D176" s="269">
        <v>15</v>
      </c>
      <c r="E176" s="270">
        <v>1.1000000000000001</v>
      </c>
      <c r="F176" s="188">
        <f t="shared" ref="F176:F183" si="38">ROUNDUP(D176*E176,0)</f>
        <v>17</v>
      </c>
      <c r="G176" s="271"/>
      <c r="H176" s="193">
        <f>F176*G176</f>
        <v>0</v>
      </c>
      <c r="I176" s="46"/>
      <c r="J176" s="10"/>
      <c r="K176" s="10"/>
      <c r="L176" s="10"/>
      <c r="M176" s="10"/>
      <c r="N176" s="46"/>
    </row>
    <row r="177" spans="1:14" s="44" customFormat="1" x14ac:dyDescent="0.2">
      <c r="A177" s="114" t="s">
        <v>108</v>
      </c>
      <c r="B177" s="115" t="s">
        <v>132</v>
      </c>
      <c r="C177" s="194" t="s">
        <v>84</v>
      </c>
      <c r="D177" s="195">
        <v>94</v>
      </c>
      <c r="E177" s="196">
        <v>1</v>
      </c>
      <c r="F177" s="163">
        <f t="shared" si="38"/>
        <v>94</v>
      </c>
      <c r="G177" s="197"/>
      <c r="H177" s="197">
        <f>F177*G177</f>
        <v>0</v>
      </c>
      <c r="I177" s="46"/>
      <c r="J177" s="10"/>
      <c r="K177" s="10"/>
      <c r="L177" s="10"/>
      <c r="M177" s="10"/>
      <c r="N177" s="46"/>
    </row>
    <row r="178" spans="1:14" s="44" customFormat="1" x14ac:dyDescent="0.2">
      <c r="A178" s="114" t="s">
        <v>110</v>
      </c>
      <c r="B178" s="115" t="s">
        <v>133</v>
      </c>
      <c r="C178" s="194" t="s">
        <v>84</v>
      </c>
      <c r="D178" s="195">
        <v>239</v>
      </c>
      <c r="E178" s="196">
        <v>1</v>
      </c>
      <c r="F178" s="163">
        <f t="shared" si="38"/>
        <v>239</v>
      </c>
      <c r="G178" s="197"/>
      <c r="H178" s="197">
        <f>F178*G178</f>
        <v>0</v>
      </c>
      <c r="I178" s="46"/>
      <c r="J178" s="10"/>
      <c r="K178" s="10"/>
      <c r="L178" s="10"/>
      <c r="M178" s="10"/>
      <c r="N178" s="46"/>
    </row>
    <row r="179" spans="1:14" s="44" customFormat="1" x14ac:dyDescent="0.2">
      <c r="A179" s="137" t="s">
        <v>109</v>
      </c>
      <c r="B179" s="139" t="s">
        <v>134</v>
      </c>
      <c r="C179" s="98" t="s">
        <v>84</v>
      </c>
      <c r="D179" s="269">
        <v>20.5</v>
      </c>
      <c r="E179" s="196">
        <v>1</v>
      </c>
      <c r="F179" s="163">
        <f t="shared" ref="F179" si="39">ROUNDUP(D179*E179,0)</f>
        <v>21</v>
      </c>
      <c r="G179" s="197"/>
      <c r="H179" s="197">
        <f t="shared" ref="H179:H182" si="40">F179*G179</f>
        <v>0</v>
      </c>
      <c r="I179" s="46"/>
      <c r="J179" s="10"/>
      <c r="K179" s="10"/>
      <c r="L179" s="10"/>
      <c r="M179" s="10"/>
      <c r="N179" s="46"/>
    </row>
    <row r="180" spans="1:14" s="44" customFormat="1" x14ac:dyDescent="0.2">
      <c r="A180" s="114" t="s">
        <v>124</v>
      </c>
      <c r="B180" s="115" t="s">
        <v>85</v>
      </c>
      <c r="C180" s="194" t="s">
        <v>83</v>
      </c>
      <c r="D180" s="195">
        <v>35</v>
      </c>
      <c r="E180" s="196">
        <v>1</v>
      </c>
      <c r="F180" s="163">
        <f t="shared" si="38"/>
        <v>35</v>
      </c>
      <c r="G180" s="218"/>
      <c r="H180" s="197">
        <f t="shared" si="40"/>
        <v>0</v>
      </c>
      <c r="I180" s="46"/>
      <c r="J180" s="10"/>
      <c r="K180" s="10"/>
      <c r="L180" s="10"/>
      <c r="M180" s="10"/>
      <c r="N180" s="46"/>
    </row>
    <row r="181" spans="1:14" s="44" customFormat="1" x14ac:dyDescent="0.2">
      <c r="A181" s="114" t="s">
        <v>135</v>
      </c>
      <c r="B181" s="115" t="s">
        <v>86</v>
      </c>
      <c r="C181" s="194" t="s">
        <v>83</v>
      </c>
      <c r="D181" s="195">
        <v>18</v>
      </c>
      <c r="E181" s="196">
        <v>1</v>
      </c>
      <c r="F181" s="163">
        <f t="shared" si="38"/>
        <v>18</v>
      </c>
      <c r="G181" s="218"/>
      <c r="H181" s="197">
        <f t="shared" si="40"/>
        <v>0</v>
      </c>
      <c r="I181" s="46"/>
      <c r="J181" s="10"/>
      <c r="K181" s="10"/>
      <c r="L181" s="10"/>
      <c r="M181" s="10"/>
      <c r="N181" s="46"/>
    </row>
    <row r="182" spans="1:14" s="44" customFormat="1" x14ac:dyDescent="0.2">
      <c r="A182" s="114" t="s">
        <v>229</v>
      </c>
      <c r="B182" s="115" t="s">
        <v>87</v>
      </c>
      <c r="C182" s="194" t="s">
        <v>75</v>
      </c>
      <c r="D182" s="195">
        <v>93</v>
      </c>
      <c r="E182" s="196">
        <v>1</v>
      </c>
      <c r="F182" s="163">
        <f t="shared" si="38"/>
        <v>93</v>
      </c>
      <c r="G182" s="218"/>
      <c r="H182" s="197">
        <f t="shared" si="40"/>
        <v>0</v>
      </c>
      <c r="I182" s="46"/>
      <c r="J182" s="10"/>
      <c r="K182" s="10"/>
      <c r="L182" s="10"/>
      <c r="M182" s="10"/>
      <c r="N182" s="46"/>
    </row>
    <row r="183" spans="1:14" s="44" customFormat="1" ht="13.5" thickBot="1" x14ac:dyDescent="0.25">
      <c r="A183" s="121" t="s">
        <v>231</v>
      </c>
      <c r="B183" s="122" t="s">
        <v>88</v>
      </c>
      <c r="C183" s="255" t="s">
        <v>75</v>
      </c>
      <c r="D183" s="204">
        <v>42</v>
      </c>
      <c r="E183" s="205">
        <v>1</v>
      </c>
      <c r="F183" s="165">
        <f t="shared" si="38"/>
        <v>42</v>
      </c>
      <c r="G183" s="272"/>
      <c r="H183" s="206">
        <f>F183*G183</f>
        <v>0</v>
      </c>
      <c r="I183" s="46"/>
      <c r="J183" s="10"/>
      <c r="K183" s="10"/>
      <c r="L183" s="10"/>
      <c r="M183" s="10"/>
      <c r="N183" s="46"/>
    </row>
    <row r="184" spans="1:14" s="44" customFormat="1" ht="13.5" thickBot="1" x14ac:dyDescent="0.25">
      <c r="A184" s="4"/>
      <c r="B184" s="8"/>
      <c r="C184" s="241"/>
      <c r="D184" s="209"/>
      <c r="E184" s="210"/>
      <c r="F184" s="211" t="s">
        <v>16</v>
      </c>
      <c r="G184" s="212"/>
      <c r="H184" s="213">
        <f>SUM(H176:H183)</f>
        <v>0</v>
      </c>
      <c r="I184" s="46"/>
      <c r="J184" s="85"/>
      <c r="K184" s="84"/>
      <c r="L184" s="84"/>
      <c r="M184" s="40"/>
      <c r="N184" s="46"/>
    </row>
    <row r="185" spans="1:14" s="44" customFormat="1" x14ac:dyDescent="0.2">
      <c r="A185" s="42"/>
      <c r="C185" s="210"/>
      <c r="D185" s="214"/>
      <c r="E185" s="212"/>
      <c r="F185" s="242"/>
      <c r="G185" s="212"/>
      <c r="H185" s="212"/>
      <c r="I185" s="46"/>
      <c r="J185" s="85"/>
      <c r="K185" s="84"/>
      <c r="L185" s="84"/>
      <c r="M185" s="40"/>
      <c r="N185" s="46"/>
    </row>
    <row r="186" spans="1:14" s="44" customFormat="1" ht="13.5" thickBot="1" x14ac:dyDescent="0.25">
      <c r="A186" s="15"/>
      <c r="B186" s="45" t="s">
        <v>238</v>
      </c>
      <c r="C186" s="243"/>
      <c r="D186" s="244"/>
      <c r="E186" s="212"/>
      <c r="F186" s="242"/>
      <c r="G186" s="212"/>
      <c r="H186" s="212"/>
      <c r="I186" s="46"/>
      <c r="J186" s="85"/>
      <c r="K186" s="84"/>
      <c r="L186" s="84"/>
      <c r="M186" s="40"/>
      <c r="N186" s="46"/>
    </row>
    <row r="187" spans="1:14" s="44" customFormat="1" ht="13.5" thickBot="1" x14ac:dyDescent="0.25">
      <c r="A187" s="55" t="s">
        <v>0</v>
      </c>
      <c r="B187" s="60" t="s">
        <v>1</v>
      </c>
      <c r="C187" s="57" t="s">
        <v>2</v>
      </c>
      <c r="D187" s="166" t="s">
        <v>3</v>
      </c>
      <c r="E187" s="74" t="s">
        <v>10</v>
      </c>
      <c r="F187" s="99" t="s">
        <v>3</v>
      </c>
      <c r="G187" s="75" t="s">
        <v>11</v>
      </c>
      <c r="H187" s="67" t="s">
        <v>48</v>
      </c>
      <c r="I187" s="46"/>
      <c r="J187" s="85"/>
      <c r="K187" s="84"/>
      <c r="L187" s="84"/>
      <c r="M187" s="40"/>
      <c r="N187" s="46"/>
    </row>
    <row r="188" spans="1:14" s="44" customFormat="1" x14ac:dyDescent="0.2">
      <c r="A188" s="112" t="s">
        <v>67</v>
      </c>
      <c r="B188" s="160" t="s">
        <v>76</v>
      </c>
      <c r="C188" s="273" t="s">
        <v>84</v>
      </c>
      <c r="D188" s="274">
        <v>25</v>
      </c>
      <c r="E188" s="275">
        <v>1</v>
      </c>
      <c r="F188" s="189">
        <f t="shared" ref="F188:F193" si="41">ROUNDUP(D188*E188,0)</f>
        <v>25</v>
      </c>
      <c r="G188" s="276"/>
      <c r="H188" s="193">
        <f t="shared" ref="H188:H193" si="42">F188*G188</f>
        <v>0</v>
      </c>
      <c r="I188" s="46"/>
      <c r="J188" s="10"/>
      <c r="K188" s="10"/>
      <c r="L188" s="10"/>
      <c r="M188" s="10"/>
      <c r="N188" s="46"/>
    </row>
    <row r="189" spans="1:14" s="44" customFormat="1" x14ac:dyDescent="0.2">
      <c r="A189" s="114" t="s">
        <v>68</v>
      </c>
      <c r="B189" s="115" t="s">
        <v>77</v>
      </c>
      <c r="C189" s="198" t="s">
        <v>82</v>
      </c>
      <c r="D189" s="195">
        <v>9</v>
      </c>
      <c r="E189" s="201">
        <v>1</v>
      </c>
      <c r="F189" s="164">
        <f t="shared" si="41"/>
        <v>9</v>
      </c>
      <c r="G189" s="197"/>
      <c r="H189" s="197">
        <f t="shared" si="42"/>
        <v>0</v>
      </c>
      <c r="I189" s="46"/>
      <c r="J189" s="10"/>
      <c r="K189" s="10"/>
      <c r="L189" s="10"/>
      <c r="M189" s="10"/>
      <c r="N189" s="46"/>
    </row>
    <row r="190" spans="1:14" s="44" customFormat="1" x14ac:dyDescent="0.2">
      <c r="A190" s="114" t="s">
        <v>69</v>
      </c>
      <c r="B190" s="115" t="s">
        <v>78</v>
      </c>
      <c r="C190" s="194" t="s">
        <v>5</v>
      </c>
      <c r="D190" s="195">
        <v>1</v>
      </c>
      <c r="E190" s="196">
        <v>1</v>
      </c>
      <c r="F190" s="163">
        <f t="shared" si="41"/>
        <v>1</v>
      </c>
      <c r="G190" s="197"/>
      <c r="H190" s="197">
        <f t="shared" si="42"/>
        <v>0</v>
      </c>
      <c r="I190" s="46"/>
      <c r="J190" s="10"/>
      <c r="K190" s="10"/>
      <c r="L190" s="10"/>
      <c r="M190" s="10"/>
      <c r="N190" s="46"/>
    </row>
    <row r="191" spans="1:14" s="44" customFormat="1" x14ac:dyDescent="0.2">
      <c r="A191" s="114" t="s">
        <v>239</v>
      </c>
      <c r="B191" s="115" t="s">
        <v>111</v>
      </c>
      <c r="C191" s="194" t="s">
        <v>5</v>
      </c>
      <c r="D191" s="195">
        <v>1</v>
      </c>
      <c r="E191" s="196">
        <v>1</v>
      </c>
      <c r="F191" s="163">
        <f t="shared" si="41"/>
        <v>1</v>
      </c>
      <c r="G191" s="197"/>
      <c r="H191" s="197">
        <f t="shared" si="42"/>
        <v>0</v>
      </c>
      <c r="I191" s="46"/>
      <c r="J191" s="10"/>
      <c r="K191" s="10"/>
      <c r="L191" s="10"/>
      <c r="M191" s="10"/>
      <c r="N191" s="46"/>
    </row>
    <row r="192" spans="1:14" s="44" customFormat="1" x14ac:dyDescent="0.2">
      <c r="A192" s="114" t="s">
        <v>240</v>
      </c>
      <c r="B192" s="115" t="s">
        <v>310</v>
      </c>
      <c r="C192" s="198" t="s">
        <v>4</v>
      </c>
      <c r="D192" s="277">
        <v>1</v>
      </c>
      <c r="E192" s="278">
        <v>1</v>
      </c>
      <c r="F192" s="163">
        <f t="shared" si="41"/>
        <v>1</v>
      </c>
      <c r="G192" s="197"/>
      <c r="H192" s="197">
        <f t="shared" si="42"/>
        <v>0</v>
      </c>
      <c r="I192" s="65"/>
      <c r="J192" s="10"/>
      <c r="K192" s="10"/>
      <c r="L192" s="10"/>
      <c r="M192" s="10"/>
      <c r="N192" s="46"/>
    </row>
    <row r="193" spans="1:14" s="44" customFormat="1" ht="13.5" thickBot="1" x14ac:dyDescent="0.25">
      <c r="A193" s="121" t="s">
        <v>241</v>
      </c>
      <c r="B193" s="122" t="s">
        <v>126</v>
      </c>
      <c r="C193" s="203" t="s">
        <v>4</v>
      </c>
      <c r="D193" s="279">
        <v>1</v>
      </c>
      <c r="E193" s="280">
        <v>1</v>
      </c>
      <c r="F193" s="165">
        <f t="shared" si="41"/>
        <v>1</v>
      </c>
      <c r="G193" s="206"/>
      <c r="H193" s="206">
        <f t="shared" si="42"/>
        <v>0</v>
      </c>
      <c r="I193" s="65"/>
      <c r="J193" s="10"/>
      <c r="K193" s="10"/>
      <c r="L193" s="10"/>
      <c r="M193" s="10"/>
      <c r="N193" s="46"/>
    </row>
    <row r="194" spans="1:14" ht="13.5" thickBot="1" x14ac:dyDescent="0.25">
      <c r="A194" s="50"/>
      <c r="B194" s="44"/>
      <c r="C194" s="210"/>
      <c r="D194" s="214"/>
      <c r="E194" s="210"/>
      <c r="F194" s="211" t="s">
        <v>16</v>
      </c>
      <c r="G194" s="212"/>
      <c r="H194" s="213">
        <f>SUM(H188:H193)</f>
        <v>0</v>
      </c>
      <c r="I194" s="65"/>
      <c r="M194" s="10"/>
      <c r="N194" s="2"/>
    </row>
    <row r="195" spans="1:14" x14ac:dyDescent="0.2">
      <c r="A195" s="68"/>
      <c r="B195" s="5"/>
      <c r="C195" s="241"/>
      <c r="D195" s="214"/>
      <c r="E195" s="265"/>
      <c r="F195" s="242"/>
      <c r="G195" s="265"/>
      <c r="H195" s="257"/>
      <c r="I195" s="16"/>
      <c r="J195" s="86"/>
      <c r="K195" s="84"/>
      <c r="L195" s="84"/>
      <c r="M195" s="40"/>
      <c r="N195" s="2"/>
    </row>
    <row r="196" spans="1:14" ht="13.5" thickBot="1" x14ac:dyDescent="0.25">
      <c r="A196" s="50"/>
      <c r="B196" s="45" t="s">
        <v>242</v>
      </c>
      <c r="C196" s="210"/>
      <c r="D196" s="214"/>
      <c r="E196" s="210"/>
      <c r="F196" s="215"/>
      <c r="G196" s="212"/>
      <c r="H196" s="212"/>
      <c r="I196" s="44"/>
    </row>
    <row r="197" spans="1:14" ht="13.5" thickBot="1" x14ac:dyDescent="0.25">
      <c r="A197" s="55" t="s">
        <v>0</v>
      </c>
      <c r="B197" s="56" t="s">
        <v>1</v>
      </c>
      <c r="C197" s="62" t="s">
        <v>2</v>
      </c>
      <c r="D197" s="168" t="s">
        <v>3</v>
      </c>
      <c r="E197" s="76" t="s">
        <v>10</v>
      </c>
      <c r="F197" s="100" t="s">
        <v>3</v>
      </c>
      <c r="G197" s="77" t="s">
        <v>11</v>
      </c>
      <c r="H197" s="59" t="s">
        <v>48</v>
      </c>
      <c r="I197" s="44"/>
    </row>
    <row r="198" spans="1:14" x14ac:dyDescent="0.2">
      <c r="A198" s="112" t="s">
        <v>81</v>
      </c>
      <c r="B198" s="88" t="s">
        <v>136</v>
      </c>
      <c r="C198" s="281" t="s">
        <v>83</v>
      </c>
      <c r="D198" s="282">
        <v>100</v>
      </c>
      <c r="E198" s="283">
        <v>1</v>
      </c>
      <c r="F198" s="174">
        <f>ROUNDUP(D198*E198,0)</f>
        <v>100</v>
      </c>
      <c r="G198" s="284"/>
      <c r="H198" s="193">
        <f>F198*G198</f>
        <v>0</v>
      </c>
      <c r="I198" s="44"/>
      <c r="M198" s="10"/>
    </row>
    <row r="199" spans="1:14" s="44" customFormat="1" x14ac:dyDescent="0.2">
      <c r="A199" s="114" t="s">
        <v>244</v>
      </c>
      <c r="B199" s="70" t="s">
        <v>9</v>
      </c>
      <c r="C199" s="285" t="s">
        <v>82</v>
      </c>
      <c r="D199" s="251">
        <v>489</v>
      </c>
      <c r="E199" s="229">
        <v>1</v>
      </c>
      <c r="F199" s="170">
        <f>ROUNDUP(D199*E199,0)</f>
        <v>489</v>
      </c>
      <c r="G199" s="253"/>
      <c r="H199" s="197">
        <f>F199*G199</f>
        <v>0</v>
      </c>
      <c r="J199" s="10"/>
      <c r="K199" s="10"/>
      <c r="L199" s="10"/>
      <c r="M199" s="10"/>
    </row>
    <row r="200" spans="1:14" s="44" customFormat="1" x14ac:dyDescent="0.2">
      <c r="A200" s="119" t="s">
        <v>245</v>
      </c>
      <c r="B200" s="110" t="s">
        <v>248</v>
      </c>
      <c r="C200" s="286" t="s">
        <v>82</v>
      </c>
      <c r="D200" s="287">
        <v>80</v>
      </c>
      <c r="E200" s="229">
        <v>1</v>
      </c>
      <c r="F200" s="170">
        <f>ROUNDUP(D200*E200,0)</f>
        <v>80</v>
      </c>
      <c r="G200" s="253"/>
      <c r="H200" s="197">
        <f>F200*G200</f>
        <v>0</v>
      </c>
      <c r="J200" s="10"/>
      <c r="K200" s="10"/>
      <c r="L200" s="10"/>
      <c r="M200" s="10"/>
    </row>
    <row r="201" spans="1:14" s="44" customFormat="1" ht="13.5" thickBot="1" x14ac:dyDescent="0.25">
      <c r="A201" s="121" t="s">
        <v>247</v>
      </c>
      <c r="B201" s="80" t="s">
        <v>41</v>
      </c>
      <c r="C201" s="288" t="s">
        <v>82</v>
      </c>
      <c r="D201" s="240">
        <v>489</v>
      </c>
      <c r="E201" s="234">
        <v>1</v>
      </c>
      <c r="F201" s="171">
        <f>ROUNDUP(D201*E201,0)</f>
        <v>489</v>
      </c>
      <c r="G201" s="256"/>
      <c r="H201" s="206">
        <f>F201*G201</f>
        <v>0</v>
      </c>
      <c r="J201" s="10"/>
      <c r="K201" s="10"/>
      <c r="L201" s="10"/>
      <c r="M201" s="10"/>
    </row>
    <row r="202" spans="1:14" ht="13.5" thickBot="1" x14ac:dyDescent="0.25">
      <c r="A202" s="14"/>
      <c r="B202" s="8"/>
      <c r="C202" s="241"/>
      <c r="D202" s="209"/>
      <c r="E202" s="210"/>
      <c r="F202" s="211" t="s">
        <v>16</v>
      </c>
      <c r="G202" s="212"/>
      <c r="H202" s="213">
        <f>SUM(H198:H201)</f>
        <v>0</v>
      </c>
      <c r="I202" s="44"/>
    </row>
    <row r="203" spans="1:14" x14ac:dyDescent="0.2">
      <c r="A203" s="50"/>
      <c r="B203" s="44"/>
      <c r="C203" s="210"/>
      <c r="D203" s="214"/>
      <c r="E203" s="210"/>
      <c r="F203" s="177"/>
      <c r="G203" s="212"/>
      <c r="H203" s="212"/>
      <c r="I203" s="44"/>
    </row>
    <row r="204" spans="1:14" ht="13.5" thickBot="1" x14ac:dyDescent="0.25">
      <c r="A204" s="15"/>
      <c r="B204" s="45" t="s">
        <v>243</v>
      </c>
      <c r="C204" s="243"/>
      <c r="D204" s="209"/>
      <c r="E204" s="210"/>
      <c r="F204" s="242"/>
      <c r="G204" s="257"/>
      <c r="H204" s="258"/>
      <c r="I204" s="44"/>
    </row>
    <row r="205" spans="1:14" ht="13.5" thickBot="1" x14ac:dyDescent="0.25">
      <c r="A205" s="63" t="s">
        <v>0</v>
      </c>
      <c r="B205" s="56" t="s">
        <v>1</v>
      </c>
      <c r="C205" s="60" t="s">
        <v>2</v>
      </c>
      <c r="D205" s="72" t="s">
        <v>3</v>
      </c>
      <c r="E205" s="78" t="s">
        <v>47</v>
      </c>
      <c r="F205" s="101" t="s">
        <v>3</v>
      </c>
      <c r="G205" s="60" t="s">
        <v>11</v>
      </c>
      <c r="H205" s="59" t="s">
        <v>48</v>
      </c>
    </row>
    <row r="206" spans="1:14" ht="13.5" thickBot="1" x14ac:dyDescent="0.25">
      <c r="A206" s="63" t="s">
        <v>246</v>
      </c>
      <c r="B206" s="69" t="s">
        <v>127</v>
      </c>
      <c r="C206" s="78" t="s">
        <v>84</v>
      </c>
      <c r="D206" s="168">
        <v>95</v>
      </c>
      <c r="E206" s="99">
        <v>1</v>
      </c>
      <c r="F206" s="101">
        <f>ROUNDUP(D206*E206,0)</f>
        <v>95</v>
      </c>
      <c r="G206" s="289"/>
      <c r="H206" s="290">
        <f>F206*G206</f>
        <v>0</v>
      </c>
      <c r="M206" s="10"/>
    </row>
    <row r="207" spans="1:14" ht="13.5" thickBot="1" x14ac:dyDescent="0.25">
      <c r="C207" s="210"/>
      <c r="D207" s="210"/>
      <c r="E207" s="210"/>
      <c r="F207" s="211" t="s">
        <v>16</v>
      </c>
      <c r="G207" s="212"/>
      <c r="H207" s="213">
        <f>SUM(H206:H206)</f>
        <v>0</v>
      </c>
    </row>
    <row r="208" spans="1:14" x14ac:dyDescent="0.2">
      <c r="C208" s="210"/>
      <c r="D208" s="210"/>
      <c r="E208" s="210"/>
      <c r="F208" s="242"/>
      <c r="G208" s="212"/>
      <c r="H208" s="212"/>
    </row>
    <row r="209" spans="1:13" ht="13.5" thickBot="1" x14ac:dyDescent="0.25">
      <c r="A209" s="1"/>
      <c r="C209" s="210"/>
      <c r="D209" s="210"/>
      <c r="E209" s="210"/>
      <c r="F209" s="242"/>
      <c r="G209" s="210"/>
      <c r="H209" s="210"/>
    </row>
    <row r="210" spans="1:13" x14ac:dyDescent="0.2">
      <c r="A210" s="1"/>
      <c r="C210" s="210"/>
      <c r="D210" s="300" t="s">
        <v>51</v>
      </c>
      <c r="E210" s="301"/>
      <c r="F210" s="301"/>
      <c r="G210" s="301"/>
      <c r="H210" s="291">
        <f>H15+H23+H35+H41+H81+H112+H138+H156+H184+H194+H202+H207+H172</f>
        <v>0</v>
      </c>
      <c r="M210" s="10"/>
    </row>
    <row r="211" spans="1:13" x14ac:dyDescent="0.2">
      <c r="A211" s="1"/>
      <c r="C211" s="210"/>
      <c r="D211" s="292"/>
      <c r="E211" s="241"/>
      <c r="F211" s="293"/>
      <c r="G211" s="294"/>
      <c r="H211" s="295"/>
    </row>
    <row r="212" spans="1:13" x14ac:dyDescent="0.2">
      <c r="A212" s="1"/>
      <c r="C212" s="210"/>
      <c r="D212" s="302" t="s">
        <v>79</v>
      </c>
      <c r="E212" s="303"/>
      <c r="F212" s="303"/>
      <c r="G212" s="303"/>
      <c r="H212" s="296">
        <f>H210*0.2</f>
        <v>0</v>
      </c>
    </row>
    <row r="213" spans="1:13" x14ac:dyDescent="0.2">
      <c r="A213" s="1"/>
      <c r="C213" s="210"/>
      <c r="D213" s="292"/>
      <c r="E213" s="241"/>
      <c r="F213" s="293"/>
      <c r="G213" s="294"/>
      <c r="H213" s="295"/>
    </row>
    <row r="214" spans="1:13" ht="13.5" thickBot="1" x14ac:dyDescent="0.25">
      <c r="A214" s="1"/>
      <c r="C214" s="210"/>
      <c r="D214" s="304" t="s">
        <v>12</v>
      </c>
      <c r="E214" s="305"/>
      <c r="F214" s="305"/>
      <c r="G214" s="305"/>
      <c r="H214" s="297">
        <f>H210+H212</f>
        <v>0</v>
      </c>
    </row>
    <row r="215" spans="1:13" x14ac:dyDescent="0.2">
      <c r="A215" s="1"/>
      <c r="C215" s="1"/>
      <c r="D215" s="1"/>
      <c r="F215" s="103"/>
      <c r="G215" s="17"/>
      <c r="H215" s="40"/>
    </row>
    <row r="221" spans="1:13" x14ac:dyDescent="0.2">
      <c r="A221" s="50"/>
      <c r="B221" s="44"/>
      <c r="E221" s="44"/>
    </row>
    <row r="222" spans="1:13" x14ac:dyDescent="0.2">
      <c r="A222" s="4"/>
      <c r="B222" s="46"/>
      <c r="C222" s="46"/>
      <c r="D222" s="49"/>
      <c r="E222" s="46"/>
      <c r="F222" s="92"/>
      <c r="G222" s="90"/>
      <c r="H222" s="90"/>
      <c r="I222" s="46"/>
      <c r="J222" s="86"/>
    </row>
    <row r="223" spans="1:13" x14ac:dyDescent="0.2">
      <c r="A223" s="4"/>
      <c r="B223" s="46"/>
      <c r="C223" s="46"/>
      <c r="D223" s="49"/>
      <c r="E223" s="46"/>
      <c r="F223" s="92"/>
      <c r="G223" s="90"/>
      <c r="H223" s="90"/>
      <c r="I223" s="46"/>
      <c r="J223" s="86"/>
    </row>
    <row r="224" spans="1:13" x14ac:dyDescent="0.2">
      <c r="A224" s="4"/>
      <c r="B224" s="46"/>
      <c r="C224" s="46"/>
      <c r="D224" s="49"/>
      <c r="E224" s="46"/>
      <c r="F224" s="92"/>
      <c r="G224" s="90"/>
      <c r="H224" s="90"/>
      <c r="I224" s="46"/>
      <c r="J224" s="86"/>
    </row>
    <row r="225" spans="1:14" x14ac:dyDescent="0.2">
      <c r="A225" s="4"/>
      <c r="B225" s="46"/>
      <c r="C225" s="46"/>
      <c r="D225" s="49"/>
      <c r="E225" s="46"/>
      <c r="F225" s="92"/>
      <c r="G225" s="90"/>
      <c r="H225" s="90"/>
      <c r="I225" s="46"/>
      <c r="J225" s="86"/>
    </row>
    <row r="226" spans="1:14" s="44" customFormat="1" ht="14.25" customHeight="1" x14ac:dyDescent="0.2">
      <c r="A226" s="14"/>
      <c r="B226" s="91"/>
      <c r="C226" s="87"/>
      <c r="D226" s="71"/>
      <c r="E226" s="92"/>
      <c r="F226" s="102"/>
      <c r="G226" s="93"/>
      <c r="H226" s="94"/>
      <c r="I226" s="46"/>
      <c r="J226" s="86"/>
      <c r="K226" s="10"/>
      <c r="L226" s="10"/>
      <c r="M226" s="10"/>
      <c r="N226" s="46"/>
    </row>
    <row r="227" spans="1:14" s="44" customFormat="1" x14ac:dyDescent="0.2">
      <c r="A227" s="14"/>
      <c r="B227" s="91"/>
      <c r="C227" s="87"/>
      <c r="D227" s="71"/>
      <c r="E227" s="92"/>
      <c r="F227" s="102"/>
      <c r="G227" s="93"/>
      <c r="H227" s="94"/>
      <c r="I227" s="46"/>
      <c r="J227" s="86"/>
      <c r="K227" s="10"/>
      <c r="L227" s="10"/>
      <c r="M227" s="10"/>
      <c r="N227" s="46"/>
    </row>
    <row r="228" spans="1:14" x14ac:dyDescent="0.2">
      <c r="A228" s="4"/>
      <c r="B228" s="46"/>
      <c r="C228" s="46"/>
      <c r="D228" s="49"/>
      <c r="E228" s="46"/>
      <c r="F228" s="92"/>
      <c r="G228" s="90"/>
      <c r="H228" s="90"/>
      <c r="I228" s="46"/>
      <c r="J228" s="86"/>
    </row>
    <row r="229" spans="1:14" x14ac:dyDescent="0.2">
      <c r="A229" s="4"/>
      <c r="B229" s="46"/>
      <c r="C229" s="46"/>
      <c r="D229" s="49"/>
      <c r="E229" s="46"/>
      <c r="F229" s="92"/>
      <c r="G229" s="90"/>
      <c r="H229" s="90"/>
      <c r="I229" s="46"/>
      <c r="J229" s="86"/>
    </row>
    <row r="230" spans="1:14" x14ac:dyDescent="0.2">
      <c r="A230" s="4"/>
      <c r="B230" s="46"/>
      <c r="C230" s="46"/>
      <c r="D230" s="49"/>
      <c r="E230" s="46"/>
      <c r="F230" s="92"/>
      <c r="G230" s="90"/>
      <c r="H230" s="90"/>
      <c r="I230" s="46"/>
      <c r="J230" s="86"/>
    </row>
  </sheetData>
  <mergeCells count="7">
    <mergeCell ref="D210:G210"/>
    <mergeCell ref="D212:G212"/>
    <mergeCell ref="D214:G214"/>
    <mergeCell ref="A1:H1"/>
    <mergeCell ref="A3:H3"/>
    <mergeCell ref="A4:H4"/>
    <mergeCell ref="A2:H2"/>
  </mergeCells>
  <pageMargins left="0.70866141732283472" right="0.70866141732283472" top="0.55118110236220474" bottom="0.55118110236220474" header="0.31496062992125984" footer="0.31496062992125984"/>
  <pageSetup paperSize="9" firstPageNumber="0" fitToHeight="0" orientation="landscape" verticalDpi="300" r:id="rId1"/>
  <headerFooter alignWithMargins="0">
    <oddHeader>&amp;L&amp;"MS Sans Serif,Normal"&amp;D</oddHeader>
    <oddFooter>&amp;C&amp;"MS Sans Serif,Normal"&amp;F&amp;R&amp;"MS Sans Serif,Normal"&amp;P/&amp;N</oddFooter>
  </headerFooter>
  <rowBreaks count="8" manualBreakCount="8">
    <brk id="24" max="16383" man="1"/>
    <brk id="42" max="16383" man="1"/>
    <brk id="82" max="16383" man="1"/>
    <brk id="113" max="16383" man="1"/>
    <brk id="138" max="16383" man="1"/>
    <brk id="157" max="16383" man="1"/>
    <brk id="173" max="16383" man="1"/>
    <brk id="1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workbookViewId="0">
      <selection activeCell="G15" sqref="G15"/>
    </sheetView>
  </sheetViews>
  <sheetFormatPr baseColWidth="10" defaultRowHeight="12.75" x14ac:dyDescent="0.2"/>
  <cols>
    <col min="3" max="3" width="54.7109375" customWidth="1"/>
    <col min="4" max="4" width="20" bestFit="1" customWidth="1"/>
  </cols>
  <sheetData>
    <row r="1" spans="1:4" ht="13.5" thickBot="1" x14ac:dyDescent="0.25"/>
    <row r="2" spans="1:4" ht="23.25" customHeight="1" thickBot="1" x14ac:dyDescent="0.25">
      <c r="A2" s="314" t="s">
        <v>145</v>
      </c>
      <c r="B2" s="315"/>
      <c r="C2" s="315"/>
      <c r="D2" s="316"/>
    </row>
    <row r="3" spans="1:4" ht="15" x14ac:dyDescent="0.2">
      <c r="A3" s="327" t="s">
        <v>66</v>
      </c>
      <c r="B3" s="328"/>
      <c r="C3" s="328"/>
      <c r="D3" s="329"/>
    </row>
    <row r="4" spans="1:4" ht="40.5" customHeight="1" x14ac:dyDescent="0.2">
      <c r="A4" s="317" t="s">
        <v>146</v>
      </c>
      <c r="B4" s="318"/>
      <c r="C4" s="318"/>
      <c r="D4" s="319"/>
    </row>
    <row r="5" spans="1:4" ht="15.75" thickBot="1" x14ac:dyDescent="0.25">
      <c r="A5" s="18"/>
      <c r="B5" s="19"/>
      <c r="C5" s="20"/>
      <c r="D5" s="21"/>
    </row>
    <row r="6" spans="1:4" ht="13.5" x14ac:dyDescent="0.25">
      <c r="A6" s="22"/>
      <c r="B6" s="23"/>
      <c r="C6" s="24"/>
      <c r="D6" s="25"/>
    </row>
    <row r="7" spans="1:4" ht="14.25" x14ac:dyDescent="0.25">
      <c r="A7" s="35"/>
      <c r="B7" s="23"/>
      <c r="C7" s="24"/>
      <c r="D7" s="25"/>
    </row>
    <row r="8" spans="1:4" ht="14.25" x14ac:dyDescent="0.25">
      <c r="A8" s="34"/>
      <c r="B8" s="23"/>
      <c r="C8" s="24"/>
      <c r="D8" s="25"/>
    </row>
    <row r="9" spans="1:4" ht="17.25" x14ac:dyDescent="0.2">
      <c r="A9" s="26" t="str">
        <f>'Lot 1'!B5</f>
        <v>I - PRIX GENERAUX</v>
      </c>
      <c r="B9" s="27"/>
      <c r="C9" s="27"/>
      <c r="D9" s="39">
        <f>'Lot 1'!H15</f>
        <v>0</v>
      </c>
    </row>
    <row r="10" spans="1:4" ht="6.75" customHeight="1" x14ac:dyDescent="0.2">
      <c r="A10" s="26"/>
      <c r="B10" s="27"/>
      <c r="C10" s="27"/>
      <c r="D10" s="28"/>
    </row>
    <row r="11" spans="1:4" ht="17.25" x14ac:dyDescent="0.2">
      <c r="A11" s="26" t="str">
        <f>'Lot 1'!B17</f>
        <v>II - TRAVAUX PREPARATOIRES</v>
      </c>
      <c r="B11" s="27"/>
      <c r="C11" s="27"/>
      <c r="D11" s="39">
        <f>'Lot 1'!H23</f>
        <v>0</v>
      </c>
    </row>
    <row r="12" spans="1:4" ht="6" customHeight="1" x14ac:dyDescent="0.2">
      <c r="A12" s="26"/>
      <c r="B12" s="27"/>
      <c r="C12" s="27"/>
      <c r="D12" s="28"/>
    </row>
    <row r="13" spans="1:4" ht="17.25" x14ac:dyDescent="0.2">
      <c r="A13" s="26" t="str">
        <f>'Lot 1'!B25</f>
        <v>III - TERRASSEMENTS</v>
      </c>
      <c r="B13" s="29"/>
      <c r="C13" s="29"/>
      <c r="D13" s="39">
        <f>'Lot 1'!H35</f>
        <v>0</v>
      </c>
    </row>
    <row r="14" spans="1:4" ht="5.25" customHeight="1" x14ac:dyDescent="0.2">
      <c r="A14" s="26"/>
      <c r="B14" s="29"/>
      <c r="C14" s="29"/>
      <c r="D14" s="28"/>
    </row>
    <row r="15" spans="1:4" ht="17.25" x14ac:dyDescent="0.2">
      <c r="A15" s="26" t="str">
        <f>'Lot 1'!B37</f>
        <v>IV – VOIRIE</v>
      </c>
      <c r="B15" s="27"/>
      <c r="C15" s="27"/>
      <c r="D15" s="39">
        <f>'Lot 1'!H41</f>
        <v>0</v>
      </c>
    </row>
    <row r="16" spans="1:4" ht="6" customHeight="1" x14ac:dyDescent="0.2">
      <c r="A16" s="26"/>
      <c r="B16" s="27"/>
      <c r="C16" s="27"/>
      <c r="D16" s="28"/>
    </row>
    <row r="17" spans="1:4" ht="17.25" x14ac:dyDescent="0.2">
      <c r="A17" s="26" t="str">
        <f>'Lot 1'!B43</f>
        <v xml:space="preserve">V - ASSAINISSEMENT EAUX PLUVIALES </v>
      </c>
      <c r="B17" s="27"/>
      <c r="C17" s="27"/>
      <c r="D17" s="39">
        <f>'Lot 1'!H81</f>
        <v>0</v>
      </c>
    </row>
    <row r="18" spans="1:4" ht="5.25" customHeight="1" x14ac:dyDescent="0.2">
      <c r="A18" s="26"/>
      <c r="B18" s="27"/>
      <c r="C18" s="27"/>
      <c r="D18" s="28"/>
    </row>
    <row r="19" spans="1:4" ht="6" customHeight="1" x14ac:dyDescent="0.2">
      <c r="A19" s="26"/>
      <c r="B19" s="27"/>
      <c r="C19" s="27"/>
      <c r="D19" s="28"/>
    </row>
    <row r="20" spans="1:4" ht="17.25" x14ac:dyDescent="0.2">
      <c r="A20" s="26" t="str">
        <f>'Lot 1'!B83</f>
        <v>VI - ASSAINISSEMENT EAUX USEES</v>
      </c>
      <c r="B20" s="27"/>
      <c r="C20" s="27"/>
      <c r="D20" s="39">
        <f>'Lot 1'!H112</f>
        <v>0</v>
      </c>
    </row>
    <row r="21" spans="1:4" ht="5.25" customHeight="1" x14ac:dyDescent="0.2">
      <c r="A21" s="26"/>
      <c r="B21" s="27"/>
      <c r="C21" s="27"/>
      <c r="D21" s="28"/>
    </row>
    <row r="22" spans="1:4" s="43" customFormat="1" ht="17.25" x14ac:dyDescent="0.2">
      <c r="A22" s="52" t="str">
        <f>'Lot 1'!B114</f>
        <v>VII - RESEAU D'ADDUCTION EN EAU POTABLE</v>
      </c>
      <c r="B22" s="53"/>
      <c r="C22" s="53"/>
      <c r="D22" s="54">
        <f>'Lot 1'!H138</f>
        <v>0</v>
      </c>
    </row>
    <row r="23" spans="1:4" s="43" customFormat="1" ht="5.25" customHeight="1" x14ac:dyDescent="0.2">
      <c r="A23" s="52"/>
      <c r="B23" s="53"/>
      <c r="C23" s="53"/>
      <c r="D23" s="41"/>
    </row>
    <row r="24" spans="1:4" s="43" customFormat="1" ht="17.25" x14ac:dyDescent="0.2">
      <c r="A24" s="52" t="str">
        <f>'Lot 1'!B139</f>
        <v>VIII - RESEAU TELECOMMUNICATION</v>
      </c>
      <c r="B24" s="53"/>
      <c r="C24" s="53"/>
      <c r="D24" s="54">
        <f>'Lot 1'!H156</f>
        <v>0</v>
      </c>
    </row>
    <row r="25" spans="1:4" s="43" customFormat="1" ht="5.25" customHeight="1" x14ac:dyDescent="0.2">
      <c r="A25" s="52"/>
      <c r="B25" s="53"/>
      <c r="C25" s="53"/>
      <c r="D25" s="41"/>
    </row>
    <row r="26" spans="1:4" s="43" customFormat="1" ht="5.25" customHeight="1" x14ac:dyDescent="0.2">
      <c r="A26" s="52"/>
      <c r="B26" s="53"/>
      <c r="C26" s="53"/>
      <c r="D26" s="41"/>
    </row>
    <row r="27" spans="1:4" ht="17.25" x14ac:dyDescent="0.2">
      <c r="A27" s="26" t="str">
        <f>'Lot 1'!B174</f>
        <v>X – BORDURES ET REVETEMENTS</v>
      </c>
      <c r="B27" s="27"/>
      <c r="C27" s="27"/>
      <c r="D27" s="39">
        <f>'Lot 1'!H184</f>
        <v>0</v>
      </c>
    </row>
    <row r="28" spans="1:4" ht="4.5" customHeight="1" x14ac:dyDescent="0.2">
      <c r="A28" s="26"/>
      <c r="B28" s="27"/>
      <c r="C28" s="27"/>
      <c r="D28" s="28"/>
    </row>
    <row r="29" spans="1:4" ht="17.25" x14ac:dyDescent="0.2">
      <c r="A29" s="26" t="str">
        <f>'Lot 1'!B186</f>
        <v>XI - SIGNALISATION / MOBILIER</v>
      </c>
      <c r="B29" s="27"/>
      <c r="C29" s="27"/>
      <c r="D29" s="39">
        <f>'Lot 1'!H194</f>
        <v>0</v>
      </c>
    </row>
    <row r="30" spans="1:4" ht="6" customHeight="1" x14ac:dyDescent="0.2">
      <c r="A30" s="26"/>
      <c r="B30" s="27"/>
      <c r="C30" s="27"/>
      <c r="D30" s="28"/>
    </row>
    <row r="31" spans="1:4" ht="17.25" x14ac:dyDescent="0.2">
      <c r="A31" s="26" t="str">
        <f>'Lot 1'!B196</f>
        <v>XII – ESPACES VERTS</v>
      </c>
      <c r="B31" s="27"/>
      <c r="C31" s="27"/>
      <c r="D31" s="39">
        <f>'Lot 1'!H202</f>
        <v>0</v>
      </c>
    </row>
    <row r="32" spans="1:4" ht="6.75" customHeight="1" x14ac:dyDescent="0.2">
      <c r="A32" s="26"/>
      <c r="B32" s="27"/>
      <c r="C32" s="27"/>
      <c r="D32" s="41"/>
    </row>
    <row r="33" spans="1:4" ht="17.25" x14ac:dyDescent="0.2">
      <c r="A33" s="26" t="str">
        <f>'Lot 1'!B204</f>
        <v>XIII – OPTIONS</v>
      </c>
      <c r="B33" s="27"/>
      <c r="C33" s="27"/>
      <c r="D33" s="39">
        <f>'Lot 1'!H207</f>
        <v>0</v>
      </c>
    </row>
    <row r="34" spans="1:4" ht="20.25" x14ac:dyDescent="0.2">
      <c r="A34" s="31"/>
      <c r="B34" s="32"/>
      <c r="C34" s="32"/>
      <c r="D34" s="33"/>
    </row>
    <row r="35" spans="1:4" ht="18" x14ac:dyDescent="0.2">
      <c r="A35" s="324" t="s">
        <v>65</v>
      </c>
      <c r="B35" s="325"/>
      <c r="C35" s="326"/>
      <c r="D35" s="38">
        <f>SUM(D9:D34)</f>
        <v>0</v>
      </c>
    </row>
    <row r="36" spans="1:4" ht="20.25" x14ac:dyDescent="0.2">
      <c r="A36" s="31"/>
      <c r="B36" s="32"/>
      <c r="C36" s="32"/>
      <c r="D36" s="33"/>
    </row>
    <row r="37" spans="1:4" ht="20.25" x14ac:dyDescent="0.2">
      <c r="A37" s="30"/>
      <c r="B37" s="320" t="s">
        <v>80</v>
      </c>
      <c r="C37" s="321"/>
      <c r="D37" s="33">
        <f>(D35*20)/100</f>
        <v>0</v>
      </c>
    </row>
    <row r="38" spans="1:4" ht="21" thickBot="1" x14ac:dyDescent="0.25">
      <c r="A38" s="30"/>
      <c r="B38" s="32"/>
      <c r="C38" s="32"/>
      <c r="D38" s="33"/>
    </row>
    <row r="39" spans="1:4" ht="21" thickBot="1" x14ac:dyDescent="0.25">
      <c r="A39" s="37"/>
      <c r="B39" s="322" t="s">
        <v>39</v>
      </c>
      <c r="C39" s="323"/>
      <c r="D39" s="36">
        <f>D35+D37</f>
        <v>0</v>
      </c>
    </row>
  </sheetData>
  <mergeCells count="6">
    <mergeCell ref="A2:D2"/>
    <mergeCell ref="A4:D4"/>
    <mergeCell ref="B37:C37"/>
    <mergeCell ref="B39:C39"/>
    <mergeCell ref="A35:C35"/>
    <mergeCell ref="A3:D3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Lot 1</vt:lpstr>
      <vt:lpstr>Récap 1</vt:lpstr>
      <vt:lpstr>'Lot 1'!Impression_des_titres</vt:lpstr>
      <vt:lpstr>'Lot 1'!Zone_d_impression</vt:lpstr>
      <vt:lpstr>'Récap 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CHAPEL</dc:creator>
  <cp:lastModifiedBy>jeromed</cp:lastModifiedBy>
  <cp:lastPrinted>2022-06-24T08:56:20Z</cp:lastPrinted>
  <dcterms:created xsi:type="dcterms:W3CDTF">2009-03-24T09:37:29Z</dcterms:created>
  <dcterms:modified xsi:type="dcterms:W3CDTF">2022-06-24T14:56:08Z</dcterms:modified>
</cp:coreProperties>
</file>